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рмирование\"/>
    </mc:Choice>
  </mc:AlternateContent>
  <bookViews>
    <workbookView xWindow="2790" yWindow="300" windowWidth="19440" windowHeight="11685" tabRatio="737" firstSheet="17" activeTab="18"/>
  </bookViews>
  <sheets>
    <sheet name="Услуги_2015" sheetId="3" state="hidden" r:id="rId1"/>
    <sheet name="Услуги_2017" sheetId="5" state="hidden" r:id="rId2"/>
    <sheet name="Услуги_2018" sheetId="6" state="hidden" r:id="rId3"/>
    <sheet name="Работы_2015" sheetId="7" state="hidden" r:id="rId4"/>
    <sheet name="Работы_2017" sheetId="9" state="hidden" r:id="rId5"/>
    <sheet name="Работы_2018" sheetId="10" state="hidden" r:id="rId6"/>
    <sheet name="Услуги_2016(старое)" sheetId="11" state="hidden" r:id="rId7"/>
    <sheet name="Услуги_2017(старое)" sheetId="12" state="hidden" r:id="rId8"/>
    <sheet name="Услуги_2018(старое)" sheetId="13" state="hidden" r:id="rId9"/>
    <sheet name="Работы_2016(старое)" sheetId="14" state="hidden" r:id="rId10"/>
    <sheet name="Работы_2017(старое)" sheetId="15" state="hidden" r:id="rId11"/>
    <sheet name="Работы_2018(старое)" sheetId="16" state="hidden" r:id="rId12"/>
    <sheet name="РасчетЗатрат_2014" sheetId="17" state="hidden" r:id="rId13"/>
    <sheet name="РасчетЗатрат_2015" sheetId="18" state="hidden" r:id="rId14"/>
    <sheet name="РасчетЗатрат_2016" sheetId="19" state="hidden" r:id="rId15"/>
    <sheet name="РасчетЗатрат_2017" sheetId="20" state="hidden" r:id="rId16"/>
    <sheet name="Содержание_Имущества_2015" sheetId="21" state="hidden" r:id="rId17"/>
    <sheet name="Гидрометеорология 2016" sheetId="37" r:id="rId18"/>
    <sheet name="Мониторинг 2016" sheetId="38" r:id="rId19"/>
    <sheet name="Гидрометеорология 2017" sheetId="39" r:id="rId20"/>
    <sheet name="Мониторинг 2017" sheetId="40" r:id="rId21"/>
    <sheet name="Гидрометеорология 2017 (-10%)" sheetId="41" r:id="rId22"/>
    <sheet name="Мониторинг 2017 (-10%)" sheetId="42" r:id="rId23"/>
    <sheet name="Типовая структура УГМС" sheetId="43" r:id="rId24"/>
    <sheet name="Типовая структура ЦГМС" sheetId="44" r:id="rId25"/>
    <sheet name="Сведения об УГМС" sheetId="45" r:id="rId26"/>
    <sheet name="Содержание_Имущества_2016(ст)" sheetId="23" state="hidden" r:id="rId27"/>
    <sheet name="Содержание_Имущества_2017" sheetId="24" state="hidden" r:id="rId28"/>
    <sheet name="Содержание_Имущества_2017(ст)" sheetId="25" state="hidden" r:id="rId29"/>
    <sheet name="Содержание_Имущества_2018" sheetId="26" state="hidden" r:id="rId30"/>
    <sheet name="Содержание_Имущества_2018(ст)" sheetId="27" state="hidden" r:id="rId31"/>
    <sheet name="2.4.1" sheetId="28" state="hidden" r:id="rId32"/>
    <sheet name="2.4.2" sheetId="29" state="hidden" r:id="rId33"/>
    <sheet name="2.4.3" sheetId="30" state="hidden" r:id="rId34"/>
    <sheet name="2.4.4" sheetId="31" state="hidden" r:id="rId35"/>
    <sheet name="РаспределениеПоКОСГУ" sheetId="34" state="hidden" r:id="rId36"/>
  </sheets>
  <definedNames>
    <definedName name="_xlnm._FilterDatabase" localSheetId="17" hidden="1">'Гидрометеорология 2016'!$A$22:$CZ$22</definedName>
    <definedName name="_xlnm._FilterDatabase" localSheetId="19" hidden="1">'Гидрометеорология 2017'!$A$22:$CZ$22</definedName>
    <definedName name="_xlnm._FilterDatabase" localSheetId="21" hidden="1">'Гидрометеорология 2017 (-10%)'!$A$22:$CZ$22</definedName>
    <definedName name="_xlnm._FilterDatabase" localSheetId="18" hidden="1">'Мониторинг 2016'!$A$22:$DF$22</definedName>
    <definedName name="_xlnm._FilterDatabase" localSheetId="20" hidden="1">'Мониторинг 2017'!$A$22:$DF$22</definedName>
    <definedName name="_xlnm._FilterDatabase" localSheetId="22" hidden="1">'Мониторинг 2017 (-10%)'!$A$22:$DF$22</definedName>
    <definedName name="XDO_?ACTDOMCODE?" localSheetId="19">#REF!</definedName>
    <definedName name="XDO_?ACTDOMCODE?" localSheetId="21">#REF!</definedName>
    <definedName name="XDO_?ACTDOMCODE?" localSheetId="20">#REF!</definedName>
    <definedName name="XDO_?ACTDOMCODE?" localSheetId="22">#REF!</definedName>
    <definedName name="XDO_?ACTDOMCODE?">#REF!</definedName>
    <definedName name="XDO_?CSMCTGY_NAME?" localSheetId="19">#REF!</definedName>
    <definedName name="XDO_?CSMCTGY_NAME?" localSheetId="21">#REF!</definedName>
    <definedName name="XDO_?CSMCTGY_NAME?" localSheetId="20">#REF!</definedName>
    <definedName name="XDO_?CSMCTGY_NAME?" localSheetId="22">#REF!</definedName>
    <definedName name="XDO_?CSMCTGY_NAME?">#REF!</definedName>
    <definedName name="XDO_?inst_Fullname?" localSheetId="19">#REF!</definedName>
    <definedName name="XDO_?inst_Fullname?" localSheetId="21">#REF!</definedName>
    <definedName name="XDO_?inst_Fullname?" localSheetId="20">#REF!</definedName>
    <definedName name="XDO_?inst_Fullname?" localSheetId="22">#REF!</definedName>
    <definedName name="XDO_?inst_Fullname?">#REF!</definedName>
    <definedName name="XDO_?INST_NAME?" localSheetId="19">#REF!</definedName>
    <definedName name="XDO_?INST_NAME?" localSheetId="21">#REF!</definedName>
    <definedName name="XDO_?INST_NAME?" localSheetId="20">#REF!</definedName>
    <definedName name="XDO_?INST_NAME?" localSheetId="22">#REF!</definedName>
    <definedName name="XDO_?INST_NAME?">#REF!</definedName>
    <definedName name="XDO_?INSTKND_NAME?" localSheetId="19">#REF!</definedName>
    <definedName name="XDO_?INSTKND_NAME?" localSheetId="21">#REF!</definedName>
    <definedName name="XDO_?INSTKND_NAME?" localSheetId="20">#REF!</definedName>
    <definedName name="XDO_?INSTKND_NAME?" localSheetId="22">#REF!</definedName>
    <definedName name="XDO_?INSTKND_NAME?">#REF!</definedName>
    <definedName name="XDO_?LGLACT_APPROVEDBY?" localSheetId="19">#REF!</definedName>
    <definedName name="XDO_?LGLACT_APPROVEDBY?" localSheetId="21">#REF!</definedName>
    <definedName name="XDO_?LGLACT_APPROVEDBY?" localSheetId="20">#REF!</definedName>
    <definedName name="XDO_?LGLACT_APPROVEDBY?" localSheetId="22">#REF!</definedName>
    <definedName name="XDO_?LGLACT_APPROVEDBY?">#REF!</definedName>
    <definedName name="XDO_?LGLACT_APPRVDAT?" localSheetId="19">#REF!</definedName>
    <definedName name="XDO_?LGLACT_APPRVDAT?" localSheetId="21">#REF!</definedName>
    <definedName name="XDO_?LGLACT_APPRVDAT?" localSheetId="20">#REF!</definedName>
    <definedName name="XDO_?LGLACT_APPRVDAT?" localSheetId="22">#REF!</definedName>
    <definedName name="XDO_?LGLACT_APPRVDAT?">#REF!</definedName>
    <definedName name="XDO_?LGLACT_NAME?" localSheetId="19">#REF!</definedName>
    <definedName name="XDO_?LGLACT_NAME?" localSheetId="21">#REF!</definedName>
    <definedName name="XDO_?LGLACT_NAME?" localSheetId="20">#REF!</definedName>
    <definedName name="XDO_?LGLACT_NAME?" localSheetId="22">#REF!</definedName>
    <definedName name="XDO_?LGLACT_NAME?">#REF!</definedName>
    <definedName name="XDO_?NAME_1?" localSheetId="19">#REF!</definedName>
    <definedName name="XDO_?NAME_1?" localSheetId="21">#REF!</definedName>
    <definedName name="XDO_?NAME_1?" localSheetId="20">#REF!</definedName>
    <definedName name="XDO_?NAME_1?" localSheetId="22">#REF!</definedName>
    <definedName name="XDO_?NAME_1?">#REF!</definedName>
    <definedName name="XDO_?NAME_2?" localSheetId="19">#REF!</definedName>
    <definedName name="XDO_?NAME_2?" localSheetId="21">#REF!</definedName>
    <definedName name="XDO_?NAME_2?" localSheetId="20">#REF!</definedName>
    <definedName name="XDO_?NAME_2?" localSheetId="22">#REF!</definedName>
    <definedName name="XDO_?NAME_2?">#REF!</definedName>
    <definedName name="XDO_?NAME_CODE?" localSheetId="19">#REF!</definedName>
    <definedName name="XDO_?NAME_CODE?" localSheetId="21">#REF!</definedName>
    <definedName name="XDO_?NAME_CODE?" localSheetId="20">#REF!</definedName>
    <definedName name="XDO_?NAME_CODE?" localSheetId="22">#REF!</definedName>
    <definedName name="XDO_?NAME_CODE?">#REF!</definedName>
    <definedName name="XDO_?NAME_NAME?" localSheetId="19">#REF!</definedName>
    <definedName name="XDO_?NAME_NAME?" localSheetId="21">#REF!</definedName>
    <definedName name="XDO_?NAME_NAME?" localSheetId="20">#REF!</definedName>
    <definedName name="XDO_?NAME_NAME?" localSheetId="22">#REF!</definedName>
    <definedName name="XDO_?NAME_NAME?">#REF!</definedName>
    <definedName name="XDO_?NPA_DESCRIPTIONS?" localSheetId="19">#REF!</definedName>
    <definedName name="XDO_?NPA_DESCRIPTIONS?" localSheetId="21">#REF!</definedName>
    <definedName name="XDO_?NPA_DESCRIPTIONS?" localSheetId="20">#REF!</definedName>
    <definedName name="XDO_?NPA_DESCRIPTIONS?" localSheetId="22">#REF!</definedName>
    <definedName name="XDO_?NPA_DESCRIPTIONS?">#REF!</definedName>
    <definedName name="XDO_?QI_NAME?" localSheetId="19">#REF!</definedName>
    <definedName name="XDO_?QI_NAME?" localSheetId="21">#REF!</definedName>
    <definedName name="XDO_?QI_NAME?" localSheetId="20">#REF!</definedName>
    <definedName name="XDO_?QI_NAME?" localSheetId="22">#REF!</definedName>
    <definedName name="XDO_?QI_NAME?">#REF!</definedName>
    <definedName name="XDO_?RCA_CODE?" localSheetId="19">#REF!</definedName>
    <definedName name="XDO_?RCA_CODE?" localSheetId="21">#REF!</definedName>
    <definedName name="XDO_?RCA_CODE?" localSheetId="20">#REF!</definedName>
    <definedName name="XDO_?RCA_CODE?" localSheetId="22">#REF!</definedName>
    <definedName name="XDO_?RCA_CODE?">#REF!</definedName>
    <definedName name="XDO_?REGRNUMBER?" localSheetId="19">#REF!</definedName>
    <definedName name="XDO_?REGRNUMBER?" localSheetId="21">#REF!</definedName>
    <definedName name="XDO_?REGRNUMBER?" localSheetId="20">#REF!</definedName>
    <definedName name="XDO_?REGRNUMBER?" localSheetId="22">#REF!</definedName>
    <definedName name="XDO_?REGRNUMBER?">#REF!</definedName>
    <definedName name="XDO_?RUCLSPRECACS_CODE?" localSheetId="19">#REF!</definedName>
    <definedName name="XDO_?RUCLSPRECACS_CODE?" localSheetId="21">#REF!</definedName>
    <definedName name="XDO_?RUCLSPRECACS_CODE?" localSheetId="20">#REF!</definedName>
    <definedName name="XDO_?RUCLSPRECACS_CODE?" localSheetId="22">#REF!</definedName>
    <definedName name="XDO_?RUCLSPRECACS_CODE?">#REF!</definedName>
    <definedName name="XDO_?SC_NAME_1?" localSheetId="19">#REF!</definedName>
    <definedName name="XDO_?SC_NAME_1?" localSheetId="21">#REF!</definedName>
    <definedName name="XDO_?SC_NAME_1?" localSheetId="20">#REF!</definedName>
    <definedName name="XDO_?SC_NAME_1?" localSheetId="22">#REF!</definedName>
    <definedName name="XDO_?SC_NAME_1?">#REF!</definedName>
    <definedName name="XDO_?SC_NAME_2?" localSheetId="19">#REF!</definedName>
    <definedName name="XDO_?SC_NAME_2?" localSheetId="21">#REF!</definedName>
    <definedName name="XDO_?SC_NAME_2?" localSheetId="20">#REF!</definedName>
    <definedName name="XDO_?SC_NAME_2?" localSheetId="22">#REF!</definedName>
    <definedName name="XDO_?SC_NAME_2?">#REF!</definedName>
    <definedName name="XDO_?SC_NAME_3?" localSheetId="19">#REF!</definedName>
    <definedName name="XDO_?SC_NAME_3?" localSheetId="21">#REF!</definedName>
    <definedName name="XDO_?SC_NAME_3?" localSheetId="20">#REF!</definedName>
    <definedName name="XDO_?SC_NAME_3?" localSheetId="22">#REF!</definedName>
    <definedName name="XDO_?SC_NAME_3?">#REF!</definedName>
    <definedName name="XDO_?Service_Belong210FL?" localSheetId="19">#REF!</definedName>
    <definedName name="XDO_?Service_Belong210FL?" localSheetId="21">#REF!</definedName>
    <definedName name="XDO_?Service_Belong210FL?" localSheetId="20">#REF!</definedName>
    <definedName name="XDO_?Service_Belong210FL?" localSheetId="22">#REF!</definedName>
    <definedName name="XDO_?Service_Belong210FL?">#REF!</definedName>
    <definedName name="XDO_?Service_NcsrlyBelong210FL?" localSheetId="19">#REF!</definedName>
    <definedName name="XDO_?Service_NcsrlyBelong210FL?" localSheetId="21">#REF!</definedName>
    <definedName name="XDO_?Service_NcsrlyBelong210FL?" localSheetId="20">#REF!</definedName>
    <definedName name="XDO_?Service_NcsrlyBelong210FL?" localSheetId="22">#REF!</definedName>
    <definedName name="XDO_?Service_NcsrlyBelong210FL?">#REF!</definedName>
    <definedName name="XDO_?SVCKIND?" localSheetId="19">#REF!</definedName>
    <definedName name="XDO_?SVCKIND?" localSheetId="21">#REF!</definedName>
    <definedName name="XDO_?SVCKIND?" localSheetId="20">#REF!</definedName>
    <definedName name="XDO_?SVCKIND?" localSheetId="22">#REF!</definedName>
    <definedName name="XDO_?SVCKIND?">#REF!</definedName>
    <definedName name="XDO_?SVCPAID?" localSheetId="19">#REF!</definedName>
    <definedName name="XDO_?SVCPAID?" localSheetId="21">#REF!</definedName>
    <definedName name="XDO_?SVCPAID?" localSheetId="20">#REF!</definedName>
    <definedName name="XDO_?SVCPAID?" localSheetId="22">#REF!</definedName>
    <definedName name="XDO_?SVCPAID?">#REF!</definedName>
    <definedName name="XDO_?VOLIND_NAME?" localSheetId="19">#REF!</definedName>
    <definedName name="XDO_?VOLIND_NAME?" localSheetId="21">#REF!</definedName>
    <definedName name="XDO_?VOLIND_NAME?" localSheetId="20">#REF!</definedName>
    <definedName name="XDO_?VOLIND_NAME?" localSheetId="22">#REF!</definedName>
    <definedName name="XDO_?VOLIND_NAME?">#REF!</definedName>
    <definedName name="XDO_GROUP_?HEADER?" localSheetId="19">#REF!</definedName>
    <definedName name="XDO_GROUP_?HEADER?" localSheetId="21">#REF!</definedName>
    <definedName name="XDO_GROUP_?HEADER?" localSheetId="20">#REF!</definedName>
    <definedName name="XDO_GROUP_?HEADER?" localSheetId="22">#REF!</definedName>
    <definedName name="XDO_GROUP_?HEADER?">#REF!</definedName>
    <definedName name="XDO_GROUP_?SERVICE_LIST?" localSheetId="19">#REF!</definedName>
    <definedName name="XDO_GROUP_?SERVICE_LIST?" localSheetId="21">#REF!</definedName>
    <definedName name="XDO_GROUP_?SERVICE_LIST?" localSheetId="20">#REF!</definedName>
    <definedName name="XDO_GROUP_?SERVICE_LIST?" localSheetId="22">#REF!</definedName>
    <definedName name="XDO_GROUP_?SERVICE_LIST?">#REF!</definedName>
    <definedName name="_xlnm.Print_Titles" localSheetId="9">'Работы_2016(старое)'!$3:$8</definedName>
    <definedName name="_xlnm.Print_Titles" localSheetId="10">'Работы_2017(старое)'!$3:$8</definedName>
    <definedName name="_xlnm.Print_Titles" localSheetId="11">'Работы_2018(старое)'!$3:$8</definedName>
    <definedName name="_xlnm.Print_Titles" localSheetId="12">РасчетЗатрат_2014!$5:$10</definedName>
    <definedName name="_xlnm.Print_Titles" localSheetId="13">РасчетЗатрат_2015!$5:$10</definedName>
    <definedName name="_xlnm.Print_Titles" localSheetId="14">РасчетЗатрат_2016!$3:$8</definedName>
    <definedName name="_xlnm.Print_Titles" localSheetId="15">РасчетЗатрат_2017!$3:$8</definedName>
    <definedName name="_xlnm.Print_Titles" localSheetId="16">Содержание_Имущества_2015!$7:$14</definedName>
    <definedName name="_xlnm.Print_Titles" localSheetId="26">'Содержание_Имущества_2016(ст)'!$5:$12</definedName>
    <definedName name="_xlnm.Print_Titles" localSheetId="27">Содержание_Имущества_2017!$4:$11</definedName>
    <definedName name="_xlnm.Print_Titles" localSheetId="28">'Содержание_Имущества_2017(ст)'!$3:$10</definedName>
    <definedName name="_xlnm.Print_Titles" localSheetId="29">Содержание_Имущества_2018!$4:$11</definedName>
    <definedName name="_xlnm.Print_Titles" localSheetId="30">'Содержание_Имущества_2018(ст)'!$3:$10</definedName>
    <definedName name="_xlnm.Print_Titles" localSheetId="6">'Услуги_2016(старое)'!$3:$10</definedName>
    <definedName name="_xlnm.Print_Titles" localSheetId="7">'Услуги_2017(старое)'!$3:$10</definedName>
    <definedName name="_xlnm.Print_Titles" localSheetId="8">'Услуги_2018(старое)'!$3:$10</definedName>
    <definedName name="_xlnm.Print_Area" localSheetId="31">'2.4.1'!$A$1:$E$9</definedName>
    <definedName name="_xlnm.Print_Area" localSheetId="32">'2.4.2'!$A$1:$E$8</definedName>
    <definedName name="_xlnm.Print_Area" localSheetId="33">'2.4.3'!$A$1:$E$8</definedName>
    <definedName name="_xlnm.Print_Area" localSheetId="17">'Гидрометеорология 2016'!$A$1:$CZ$160</definedName>
    <definedName name="_xlnm.Print_Area" localSheetId="19">'Гидрометеорология 2017'!$A$1:$CZ$160</definedName>
    <definedName name="_xlnm.Print_Area" localSheetId="21">'Гидрометеорология 2017 (-10%)'!$A$1:$CZ$160</definedName>
    <definedName name="_xlnm.Print_Area" localSheetId="18">'Мониторинг 2016'!$A$1:$DF$80</definedName>
    <definedName name="_xlnm.Print_Area" localSheetId="20">'Мониторинг 2017'!$A$1:$DF$83</definedName>
    <definedName name="_xlnm.Print_Area" localSheetId="22">'Мониторинг 2017 (-10%)'!$A$1:$DF$83</definedName>
    <definedName name="_xlnm.Print_Area" localSheetId="9">'Работы_2016(старое)'!$A$1:$AD$14</definedName>
    <definedName name="_xlnm.Print_Area" localSheetId="10">'Работы_2017(старое)'!$A$1:$AD$14</definedName>
    <definedName name="_xlnm.Print_Area" localSheetId="11">'Работы_2018(старое)'!$A$1:$AD$14</definedName>
    <definedName name="_xlnm.Print_Area" localSheetId="12">РасчетЗатрат_2014!$A$1:$Q$20</definedName>
    <definedName name="_xlnm.Print_Area" localSheetId="13">РасчетЗатрат_2015!$A$1:$Q$20</definedName>
    <definedName name="_xlnm.Print_Area" localSheetId="14">РасчетЗатрат_2016!$A$1:$Q$18</definedName>
    <definedName name="_xlnm.Print_Area" localSheetId="15">РасчетЗатрат_2017!$A$1:$Q$18</definedName>
    <definedName name="_xlnm.Print_Area" localSheetId="16">Содержание_Имущества_2015!$A$1:$G$18</definedName>
    <definedName name="_xlnm.Print_Area" localSheetId="26">'Содержание_Имущества_2016(ст)'!$A$1:$F$16</definedName>
    <definedName name="_xlnm.Print_Area" localSheetId="27">Содержание_Имущества_2017!$A$1:$G$15</definedName>
    <definedName name="_xlnm.Print_Area" localSheetId="28">'Содержание_Имущества_2017(ст)'!$A$1:$F$14</definedName>
    <definedName name="_xlnm.Print_Area" localSheetId="29">Содержание_Имущества_2018!$A$1:$G$15</definedName>
    <definedName name="_xlnm.Print_Area" localSheetId="30">'Содержание_Имущества_2018(ст)'!$A$1:$F$14</definedName>
    <definedName name="_xlnm.Print_Area" localSheetId="6">'Услуги_2016(старое)'!$A$1:$AE$14</definedName>
    <definedName name="_xlnm.Print_Area" localSheetId="7">'Услуги_2017(старое)'!$A$1:$AE$14</definedName>
  </definedNames>
  <calcPr calcId="152511"/>
</workbook>
</file>

<file path=xl/calcChain.xml><?xml version="1.0" encoding="utf-8"?>
<calcChain xmlns="http://schemas.openxmlformats.org/spreadsheetml/2006/main">
  <c r="G47" i="42" l="1"/>
  <c r="G46" i="42"/>
  <c r="DD32" i="42"/>
  <c r="DC32" i="42"/>
  <c r="DB32" i="42"/>
  <c r="DA32" i="42"/>
  <c r="CZ32" i="42"/>
  <c r="CY32" i="42"/>
  <c r="CX32" i="42"/>
  <c r="CW32" i="42"/>
  <c r="CV32" i="42"/>
  <c r="CT32" i="42"/>
  <c r="CR32" i="42"/>
  <c r="CP32" i="42"/>
  <c r="CO32" i="42"/>
  <c r="CN32" i="42"/>
  <c r="CL32" i="42"/>
  <c r="CK32" i="42"/>
  <c r="CJ32" i="42"/>
  <c r="CI32" i="42"/>
  <c r="CH32" i="42"/>
  <c r="CG32" i="42"/>
  <c r="CE32" i="42"/>
  <c r="CD32" i="42"/>
  <c r="CC32" i="42"/>
  <c r="CB32" i="42"/>
  <c r="CA32" i="42"/>
  <c r="BZ32" i="42"/>
  <c r="BY32" i="42"/>
  <c r="BX32" i="42"/>
  <c r="BW32" i="42"/>
  <c r="BV32" i="42"/>
  <c r="BU32" i="42"/>
  <c r="BS32" i="42"/>
  <c r="BR32" i="42"/>
  <c r="BQ32" i="42"/>
  <c r="BP32" i="42"/>
  <c r="BO32" i="42"/>
  <c r="BN32" i="42"/>
  <c r="BM32" i="42"/>
  <c r="BL32" i="42"/>
  <c r="BK32" i="42"/>
  <c r="BJ32" i="42"/>
  <c r="BI32" i="42"/>
  <c r="BG32" i="42"/>
  <c r="BF32" i="42"/>
  <c r="BE32" i="42"/>
  <c r="BC32" i="42"/>
  <c r="BB32" i="42"/>
  <c r="AZ32" i="42"/>
  <c r="AY32" i="42"/>
  <c r="AX32" i="42"/>
  <c r="AW32" i="42"/>
  <c r="AV32" i="42"/>
  <c r="AU32" i="42"/>
  <c r="AT32" i="42"/>
  <c r="AQ32" i="42"/>
  <c r="AP32" i="42"/>
  <c r="AJ32" i="42"/>
  <c r="AI32" i="42"/>
  <c r="AH32" i="42"/>
  <c r="AF32" i="42"/>
  <c r="AE32" i="42"/>
  <c r="AD32" i="42"/>
  <c r="AB32" i="42"/>
  <c r="AA32" i="42"/>
  <c r="Z32" i="42"/>
  <c r="X32" i="42"/>
  <c r="W32" i="42"/>
  <c r="V32" i="42"/>
  <c r="T32" i="42"/>
  <c r="S32" i="42"/>
  <c r="P32" i="42"/>
  <c r="N32" i="42"/>
  <c r="M32" i="42"/>
  <c r="L32" i="42"/>
  <c r="CU31" i="42"/>
  <c r="CS31" i="42"/>
  <c r="CQ31" i="42"/>
  <c r="CM31" i="42"/>
  <c r="CF31" i="42"/>
  <c r="BT31" i="42"/>
  <c r="BH31" i="42"/>
  <c r="BD31" i="42"/>
  <c r="BA31" i="42"/>
  <c r="AX31" i="42"/>
  <c r="AS31" i="42"/>
  <c r="AR31" i="42" s="1"/>
  <c r="AO31" i="42"/>
  <c r="AK31" i="42"/>
  <c r="AG31" i="42"/>
  <c r="AC31" i="42"/>
  <c r="Y31" i="42"/>
  <c r="U31" i="42"/>
  <c r="R31" i="42"/>
  <c r="Q31" i="42" s="1"/>
  <c r="O31" i="42"/>
  <c r="J31" i="42" s="1"/>
  <c r="DE31" i="42" s="1"/>
  <c r="CU30" i="42"/>
  <c r="CS30" i="42"/>
  <c r="CQ30" i="42"/>
  <c r="CM30" i="42"/>
  <c r="CF30" i="42"/>
  <c r="BT30" i="42"/>
  <c r="BH30" i="42"/>
  <c r="BD30" i="42"/>
  <c r="BA30" i="42"/>
  <c r="AX30" i="42"/>
  <c r="AS30" i="42"/>
  <c r="AR30" i="42" s="1"/>
  <c r="AO30" i="42"/>
  <c r="AK30" i="42"/>
  <c r="AG30" i="42"/>
  <c r="AC30" i="42"/>
  <c r="Y30" i="42"/>
  <c r="U30" i="42"/>
  <c r="R30" i="42"/>
  <c r="Q30" i="42" s="1"/>
  <c r="O30" i="42"/>
  <c r="J30" i="42" s="1"/>
  <c r="DE30" i="42" s="1"/>
  <c r="DF30" i="42" s="1"/>
  <c r="CU29" i="42"/>
  <c r="CS29" i="42"/>
  <c r="CQ29" i="42"/>
  <c r="CM29" i="42"/>
  <c r="CF29" i="42"/>
  <c r="BT29" i="42"/>
  <c r="BH29" i="42"/>
  <c r="BD29" i="42"/>
  <c r="BA29" i="42"/>
  <c r="AX29" i="42"/>
  <c r="AS29" i="42"/>
  <c r="AR29" i="42" s="1"/>
  <c r="AO29" i="42"/>
  <c r="AK29" i="42"/>
  <c r="AG29" i="42"/>
  <c r="AC29" i="42"/>
  <c r="Y29" i="42"/>
  <c r="U29" i="42"/>
  <c r="R29" i="42"/>
  <c r="Q29" i="42" s="1"/>
  <c r="O29" i="42"/>
  <c r="J29" i="42" s="1"/>
  <c r="CU28" i="42"/>
  <c r="CS28" i="42"/>
  <c r="CQ28" i="42"/>
  <c r="CM28" i="42"/>
  <c r="CF28" i="42"/>
  <c r="BT28" i="42"/>
  <c r="BH28" i="42"/>
  <c r="BD28" i="42"/>
  <c r="BA28" i="42"/>
  <c r="AX28" i="42"/>
  <c r="AS28" i="42"/>
  <c r="AR28" i="42" s="1"/>
  <c r="AO28" i="42"/>
  <c r="AK28" i="42"/>
  <c r="AG28" i="42"/>
  <c r="AC28" i="42"/>
  <c r="Y28" i="42"/>
  <c r="U28" i="42"/>
  <c r="R28" i="42"/>
  <c r="Q28" i="42" s="1"/>
  <c r="O28" i="42"/>
  <c r="J28" i="42" s="1"/>
  <c r="CU27" i="42"/>
  <c r="CS27" i="42"/>
  <c r="CQ27" i="42"/>
  <c r="CM27" i="42"/>
  <c r="CF27" i="42"/>
  <c r="BT27" i="42"/>
  <c r="BH27" i="42"/>
  <c r="BD27" i="42"/>
  <c r="BA27" i="42"/>
  <c r="AX27" i="42"/>
  <c r="AS27" i="42"/>
  <c r="AR27" i="42" s="1"/>
  <c r="AO27" i="42"/>
  <c r="AK27" i="42"/>
  <c r="AG27" i="42"/>
  <c r="AC27" i="42"/>
  <c r="Y27" i="42"/>
  <c r="U27" i="42"/>
  <c r="R27" i="42"/>
  <c r="Q27" i="42" s="1"/>
  <c r="O27" i="42"/>
  <c r="J27" i="42" s="1"/>
  <c r="CU26" i="42"/>
  <c r="CS26" i="42"/>
  <c r="CQ26" i="42"/>
  <c r="CM26" i="42"/>
  <c r="CF26" i="42"/>
  <c r="BT26" i="42"/>
  <c r="BH26" i="42"/>
  <c r="BD26" i="42"/>
  <c r="BA26" i="42"/>
  <c r="AX26" i="42"/>
  <c r="AS26" i="42"/>
  <c r="AR26" i="42" s="1"/>
  <c r="AO26" i="42"/>
  <c r="AK26" i="42"/>
  <c r="AG26" i="42"/>
  <c r="AC26" i="42"/>
  <c r="Y26" i="42"/>
  <c r="U26" i="42"/>
  <c r="R26" i="42"/>
  <c r="Q26" i="42" s="1"/>
  <c r="O26" i="42"/>
  <c r="J26" i="42" s="1"/>
  <c r="CU25" i="42"/>
  <c r="CS25" i="42"/>
  <c r="CQ25" i="42"/>
  <c r="CM25" i="42"/>
  <c r="CF25" i="42"/>
  <c r="BT25" i="42"/>
  <c r="BH25" i="42"/>
  <c r="BD25" i="42"/>
  <c r="BA25" i="42"/>
  <c r="AX25" i="42"/>
  <c r="AS25" i="42"/>
  <c r="AR25" i="42" s="1"/>
  <c r="AO25" i="42"/>
  <c r="AK25" i="42"/>
  <c r="AG25" i="42"/>
  <c r="AC25" i="42"/>
  <c r="Y25" i="42"/>
  <c r="U25" i="42"/>
  <c r="R25" i="42"/>
  <c r="Q25" i="42" s="1"/>
  <c r="O25" i="42"/>
  <c r="J25" i="42" s="1"/>
  <c r="DE25" i="42" s="1"/>
  <c r="DF25" i="42" s="1"/>
  <c r="CU24" i="42"/>
  <c r="CS24" i="42"/>
  <c r="CQ24" i="42"/>
  <c r="CM24" i="42"/>
  <c r="CF24" i="42"/>
  <c r="BT24" i="42"/>
  <c r="BH24" i="42"/>
  <c r="BD24" i="42"/>
  <c r="BA24" i="42"/>
  <c r="AX24" i="42"/>
  <c r="AS24" i="42"/>
  <c r="AR24" i="42" s="1"/>
  <c r="AO24" i="42"/>
  <c r="AK24" i="42"/>
  <c r="AG24" i="42"/>
  <c r="AC24" i="42"/>
  <c r="Y24" i="42"/>
  <c r="U24" i="42"/>
  <c r="R24" i="42"/>
  <c r="Q24" i="42" s="1"/>
  <c r="O24" i="42"/>
  <c r="J24" i="42" s="1"/>
  <c r="DE24" i="42" s="1"/>
  <c r="DF24" i="42" s="1"/>
  <c r="CU23" i="42"/>
  <c r="CU32" i="42" s="1"/>
  <c r="CS23" i="42"/>
  <c r="CS32" i="42" s="1"/>
  <c r="CQ23" i="42"/>
  <c r="CQ32" i="42" s="1"/>
  <c r="CM23" i="42"/>
  <c r="CM32" i="42" s="1"/>
  <c r="CF23" i="42"/>
  <c r="CF32" i="42" s="1"/>
  <c r="BT23" i="42"/>
  <c r="BT32" i="42" s="1"/>
  <c r="BH23" i="42"/>
  <c r="BH32" i="42" s="1"/>
  <c r="BD23" i="42"/>
  <c r="BD32" i="42" s="1"/>
  <c r="BA23" i="42"/>
  <c r="BA32" i="42" s="1"/>
  <c r="AX23" i="42"/>
  <c r="AS23" i="42"/>
  <c r="AR23" i="42" s="1"/>
  <c r="AR32" i="42" s="1"/>
  <c r="AO23" i="42"/>
  <c r="AO32" i="42" s="1"/>
  <c r="AK23" i="42"/>
  <c r="AG23" i="42"/>
  <c r="AG32" i="42" s="1"/>
  <c r="AC23" i="42"/>
  <c r="AC32" i="42" s="1"/>
  <c r="Y23" i="42"/>
  <c r="Y32" i="42" s="1"/>
  <c r="U23" i="42"/>
  <c r="U32" i="42" s="1"/>
  <c r="R23" i="42"/>
  <c r="Q23" i="42" s="1"/>
  <c r="O23" i="42"/>
  <c r="O32" i="42" s="1"/>
  <c r="K23" i="42"/>
  <c r="K32" i="42" s="1"/>
  <c r="J23" i="42"/>
  <c r="G102" i="41"/>
  <c r="G101" i="41"/>
  <c r="CX87" i="41"/>
  <c r="CW87" i="41"/>
  <c r="CV87" i="41"/>
  <c r="CU87" i="41"/>
  <c r="CT87" i="41"/>
  <c r="CS87" i="41"/>
  <c r="CR87" i="41"/>
  <c r="CQ87" i="41"/>
  <c r="CP87" i="41"/>
  <c r="CN87" i="41"/>
  <c r="CL87" i="41"/>
  <c r="CJ87" i="41"/>
  <c r="CI87" i="41"/>
  <c r="CH87" i="41"/>
  <c r="CG87" i="41"/>
  <c r="CF87" i="41"/>
  <c r="CE87" i="41"/>
  <c r="CD87" i="41"/>
  <c r="CC87" i="41"/>
  <c r="CB87" i="41"/>
  <c r="CA87" i="41"/>
  <c r="BY87" i="41"/>
  <c r="BX87" i="41"/>
  <c r="BW87" i="41"/>
  <c r="BV87" i="41"/>
  <c r="BU87" i="41"/>
  <c r="BT87" i="41"/>
  <c r="BS87" i="41"/>
  <c r="BR87" i="41"/>
  <c r="BQ87" i="41"/>
  <c r="BP87" i="41"/>
  <c r="BO87" i="41"/>
  <c r="BM87" i="41"/>
  <c r="BL87" i="41"/>
  <c r="BK87" i="41"/>
  <c r="BJ87" i="41"/>
  <c r="BI87" i="41"/>
  <c r="BH87" i="41"/>
  <c r="BG87" i="41"/>
  <c r="BF87" i="41"/>
  <c r="BE87" i="41"/>
  <c r="BD87" i="41"/>
  <c r="BC87" i="41"/>
  <c r="BA87" i="41"/>
  <c r="AZ87" i="41"/>
  <c r="AY87" i="41"/>
  <c r="AW87" i="41"/>
  <c r="AV87" i="41"/>
  <c r="AT87" i="41"/>
  <c r="AS87" i="41"/>
  <c r="AQ87" i="41"/>
  <c r="AP87" i="41"/>
  <c r="AO87" i="41"/>
  <c r="AN87" i="41"/>
  <c r="AK87" i="41"/>
  <c r="AJ87" i="41"/>
  <c r="AG87" i="41"/>
  <c r="AF87" i="41"/>
  <c r="AE87" i="41"/>
  <c r="AC87" i="41"/>
  <c r="AB87" i="41"/>
  <c r="AA87" i="41"/>
  <c r="Y87" i="41"/>
  <c r="X87" i="41"/>
  <c r="W87" i="41"/>
  <c r="U87" i="41"/>
  <c r="T87" i="41"/>
  <c r="S87" i="41"/>
  <c r="Q87" i="41"/>
  <c r="P87" i="41"/>
  <c r="M87" i="41"/>
  <c r="L87" i="41"/>
  <c r="K87" i="41"/>
  <c r="J87" i="41"/>
  <c r="I87" i="41"/>
  <c r="CZ39" i="41"/>
  <c r="CO39" i="41"/>
  <c r="CM39" i="41"/>
  <c r="CK39" i="41" s="1"/>
  <c r="CG39" i="41"/>
  <c r="BZ39" i="41"/>
  <c r="BN39" i="41"/>
  <c r="BB39" i="41"/>
  <c r="AX39" i="41"/>
  <c r="AU39" i="41"/>
  <c r="AR39" i="41"/>
  <c r="AL39" i="41" s="1"/>
  <c r="AM39" i="41"/>
  <c r="AI39" i="41"/>
  <c r="AD39" i="41"/>
  <c r="Z39" i="41"/>
  <c r="V39" i="41"/>
  <c r="R39" i="41"/>
  <c r="O39" i="41"/>
  <c r="N39" i="41" s="1"/>
  <c r="L39" i="41"/>
  <c r="CZ38" i="41"/>
  <c r="CO38" i="41"/>
  <c r="CM38" i="41"/>
  <c r="CK38" i="41"/>
  <c r="CG38" i="41"/>
  <c r="BZ38" i="41"/>
  <c r="BN38" i="41"/>
  <c r="BB38" i="41"/>
  <c r="AX38" i="41"/>
  <c r="AU38" i="41"/>
  <c r="AR38" i="41"/>
  <c r="AM38" i="41"/>
  <c r="AL38" i="41" s="1"/>
  <c r="AI38" i="41"/>
  <c r="AD38" i="41"/>
  <c r="Z38" i="41"/>
  <c r="V38" i="41"/>
  <c r="R38" i="41"/>
  <c r="O38" i="41"/>
  <c r="N38" i="41"/>
  <c r="L38" i="41"/>
  <c r="CZ37" i="41"/>
  <c r="CO37" i="41"/>
  <c r="CM37" i="41"/>
  <c r="CK37" i="41" s="1"/>
  <c r="CG37" i="41"/>
  <c r="BZ37" i="41"/>
  <c r="BN37" i="41"/>
  <c r="BB37" i="41"/>
  <c r="AX37" i="41"/>
  <c r="AU37" i="41"/>
  <c r="AR37" i="41"/>
  <c r="AL37" i="41" s="1"/>
  <c r="AM37" i="41"/>
  <c r="AI37" i="41"/>
  <c r="AD37" i="41"/>
  <c r="Z37" i="41"/>
  <c r="V37" i="41"/>
  <c r="R37" i="41"/>
  <c r="O37" i="41"/>
  <c r="N37" i="41" s="1"/>
  <c r="L37" i="41"/>
  <c r="CZ36" i="41"/>
  <c r="CO36" i="41"/>
  <c r="CM36" i="41"/>
  <c r="CK36" i="41"/>
  <c r="CG36" i="41"/>
  <c r="BZ36" i="41"/>
  <c r="BN36" i="41"/>
  <c r="BB36" i="41"/>
  <c r="AX36" i="41"/>
  <c r="AU36" i="41"/>
  <c r="AR36" i="41"/>
  <c r="AM36" i="41"/>
  <c r="AL36" i="41" s="1"/>
  <c r="AI36" i="41"/>
  <c r="AD36" i="41"/>
  <c r="Z36" i="41"/>
  <c r="V36" i="41"/>
  <c r="R36" i="41"/>
  <c r="O36" i="41"/>
  <c r="N36" i="41"/>
  <c r="L36" i="41"/>
  <c r="CO35" i="41"/>
  <c r="CM35" i="41"/>
  <c r="CK35" i="41"/>
  <c r="CG35" i="41"/>
  <c r="BZ35" i="41"/>
  <c r="BN35" i="41"/>
  <c r="BB35" i="41"/>
  <c r="AX35" i="41"/>
  <c r="AU35" i="41"/>
  <c r="AR35" i="41"/>
  <c r="AM35" i="41"/>
  <c r="AL35" i="41" s="1"/>
  <c r="AI35" i="41"/>
  <c r="AD35" i="41"/>
  <c r="Z35" i="41"/>
  <c r="V35" i="41"/>
  <c r="R35" i="41"/>
  <c r="N35" i="41" s="1"/>
  <c r="O35" i="41"/>
  <c r="L35" i="41"/>
  <c r="G35" i="41"/>
  <c r="CO34" i="41"/>
  <c r="CM34" i="41"/>
  <c r="CK34" i="41" s="1"/>
  <c r="CG34" i="41"/>
  <c r="BZ34" i="41"/>
  <c r="BN34" i="41"/>
  <c r="BB34" i="41"/>
  <c r="AX34" i="41"/>
  <c r="AU34" i="41"/>
  <c r="AR34" i="41"/>
  <c r="AL34" i="41" s="1"/>
  <c r="AM34" i="41"/>
  <c r="AI34" i="41"/>
  <c r="AD34" i="41"/>
  <c r="Z34" i="41"/>
  <c r="V34" i="41"/>
  <c r="R34" i="41"/>
  <c r="O34" i="41"/>
  <c r="N34" i="41" s="1"/>
  <c r="L34" i="41"/>
  <c r="G34" i="41" s="1"/>
  <c r="CO33" i="41"/>
  <c r="CM33" i="41"/>
  <c r="CK33" i="41"/>
  <c r="CG33" i="41"/>
  <c r="BZ33" i="41"/>
  <c r="BN33" i="41"/>
  <c r="BB33" i="41"/>
  <c r="AX33" i="41"/>
  <c r="AU33" i="41"/>
  <c r="AR33" i="41"/>
  <c r="AM33" i="41"/>
  <c r="AL33" i="41" s="1"/>
  <c r="AI33" i="41"/>
  <c r="AD33" i="41"/>
  <c r="Z33" i="41"/>
  <c r="V33" i="41"/>
  <c r="R33" i="41"/>
  <c r="O33" i="41"/>
  <c r="N33" i="41"/>
  <c r="L33" i="41"/>
  <c r="G33" i="41"/>
  <c r="CO32" i="41"/>
  <c r="CM32" i="41"/>
  <c r="CK32" i="41" s="1"/>
  <c r="CG32" i="41"/>
  <c r="BZ32" i="41"/>
  <c r="BN32" i="41"/>
  <c r="BB32" i="41"/>
  <c r="AX32" i="41"/>
  <c r="AU32" i="41"/>
  <c r="AR32" i="41"/>
  <c r="AL32" i="41" s="1"/>
  <c r="AM32" i="41"/>
  <c r="AI32" i="41"/>
  <c r="AD32" i="41"/>
  <c r="Z32" i="41"/>
  <c r="V32" i="41"/>
  <c r="R32" i="41"/>
  <c r="O32" i="41"/>
  <c r="N32" i="41" s="1"/>
  <c r="L32" i="41"/>
  <c r="G32" i="41" s="1"/>
  <c r="CO31" i="41"/>
  <c r="CM31" i="41"/>
  <c r="CK31" i="41"/>
  <c r="CG31" i="41"/>
  <c r="BZ31" i="41"/>
  <c r="BN31" i="41"/>
  <c r="BB31" i="41"/>
  <c r="AX31" i="41"/>
  <c r="AU31" i="41"/>
  <c r="AR31" i="41"/>
  <c r="AM31" i="41"/>
  <c r="AL31" i="41" s="1"/>
  <c r="AI31" i="41"/>
  <c r="AD31" i="41"/>
  <c r="Z31" i="41"/>
  <c r="V31" i="41"/>
  <c r="R31" i="41"/>
  <c r="O31" i="41"/>
  <c r="N31" i="41"/>
  <c r="L31" i="41"/>
  <c r="G31" i="41"/>
  <c r="CZ30" i="41"/>
  <c r="CO30" i="41"/>
  <c r="CM30" i="41"/>
  <c r="CK30" i="41"/>
  <c r="CG30" i="41"/>
  <c r="BZ30" i="41"/>
  <c r="BN30" i="41"/>
  <c r="BB30" i="41"/>
  <c r="AX30" i="41"/>
  <c r="AU30" i="41"/>
  <c r="AR30" i="41"/>
  <c r="AM30" i="41"/>
  <c r="AL30" i="41" s="1"/>
  <c r="AI30" i="41"/>
  <c r="AD30" i="41"/>
  <c r="Z30" i="41"/>
  <c r="V30" i="41"/>
  <c r="R30" i="41"/>
  <c r="O30" i="41"/>
  <c r="N30" i="41"/>
  <c r="L30" i="41"/>
  <c r="G30" i="41"/>
  <c r="CZ29" i="41"/>
  <c r="CO29" i="41"/>
  <c r="CM29" i="41"/>
  <c r="CK29" i="41"/>
  <c r="CG29" i="41"/>
  <c r="BZ29" i="41"/>
  <c r="BN29" i="41"/>
  <c r="BB29" i="41"/>
  <c r="AX29" i="41"/>
  <c r="AU29" i="41"/>
  <c r="AR29" i="41"/>
  <c r="AM29" i="41"/>
  <c r="AL29" i="41" s="1"/>
  <c r="AI29" i="41"/>
  <c r="AD29" i="41"/>
  <c r="Z29" i="41"/>
  <c r="V29" i="41"/>
  <c r="R29" i="41"/>
  <c r="N29" i="41" s="1"/>
  <c r="O29" i="41"/>
  <c r="L29" i="41"/>
  <c r="G29" i="41"/>
  <c r="CZ28" i="41"/>
  <c r="CO28" i="41"/>
  <c r="CM28" i="41"/>
  <c r="CK28" i="41"/>
  <c r="CG28" i="41"/>
  <c r="BZ28" i="41"/>
  <c r="BN28" i="41"/>
  <c r="BB28" i="41"/>
  <c r="AX28" i="41"/>
  <c r="AU28" i="41"/>
  <c r="AR28" i="41"/>
  <c r="AM28" i="41"/>
  <c r="AL28" i="41" s="1"/>
  <c r="AI28" i="41"/>
  <c r="AD28" i="41"/>
  <c r="Z28" i="41"/>
  <c r="V28" i="41"/>
  <c r="R28" i="41"/>
  <c r="N28" i="41" s="1"/>
  <c r="O28" i="41"/>
  <c r="L28" i="41"/>
  <c r="G28" i="41"/>
  <c r="CZ27" i="41"/>
  <c r="CO27" i="41"/>
  <c r="CM27" i="41"/>
  <c r="CK27" i="41"/>
  <c r="CG27" i="41"/>
  <c r="BZ27" i="41"/>
  <c r="BN27" i="41"/>
  <c r="BB27" i="41"/>
  <c r="AX27" i="41"/>
  <c r="AU27" i="41"/>
  <c r="AR27" i="41"/>
  <c r="AM27" i="41"/>
  <c r="AL27" i="41" s="1"/>
  <c r="AI27" i="41"/>
  <c r="AD27" i="41"/>
  <c r="Z27" i="41"/>
  <c r="V27" i="41"/>
  <c r="R27" i="41"/>
  <c r="O27" i="41"/>
  <c r="N27" i="41"/>
  <c r="L27" i="41"/>
  <c r="G27" i="41"/>
  <c r="CZ26" i="41"/>
  <c r="CO26" i="41"/>
  <c r="CM26" i="41"/>
  <c r="CK26" i="41"/>
  <c r="CG26" i="41"/>
  <c r="BZ26" i="41"/>
  <c r="BN26" i="41"/>
  <c r="BB26" i="41"/>
  <c r="AX26" i="41"/>
  <c r="AU26" i="41"/>
  <c r="AR26" i="41"/>
  <c r="AM26" i="41"/>
  <c r="AL26" i="41" s="1"/>
  <c r="AI26" i="41"/>
  <c r="AD26" i="41"/>
  <c r="Z26" i="41"/>
  <c r="V26" i="41"/>
  <c r="R26" i="41"/>
  <c r="O26" i="41"/>
  <c r="N26" i="41"/>
  <c r="L26" i="41"/>
  <c r="G26" i="41"/>
  <c r="CZ25" i="41"/>
  <c r="CO25" i="41"/>
  <c r="CM25" i="41"/>
  <c r="CK25" i="41"/>
  <c r="CG25" i="41"/>
  <c r="BZ25" i="41"/>
  <c r="BN25" i="41"/>
  <c r="BB25" i="41"/>
  <c r="AX25" i="41"/>
  <c r="AU25" i="41"/>
  <c r="AR25" i="41"/>
  <c r="AM25" i="41"/>
  <c r="AL25" i="41" s="1"/>
  <c r="AI25" i="41"/>
  <c r="AD25" i="41"/>
  <c r="Z25" i="41"/>
  <c r="V25" i="41"/>
  <c r="R25" i="41"/>
  <c r="N25" i="41" s="1"/>
  <c r="O25" i="41"/>
  <c r="L25" i="41"/>
  <c r="G25" i="41"/>
  <c r="CZ24" i="41"/>
  <c r="CO24" i="41"/>
  <c r="CO87" i="41" s="1"/>
  <c r="CM24" i="41"/>
  <c r="CK24" i="41"/>
  <c r="CG24" i="41"/>
  <c r="BZ24" i="41"/>
  <c r="BN24" i="41"/>
  <c r="BB24" i="41"/>
  <c r="AX24" i="41"/>
  <c r="AU24" i="41"/>
  <c r="AR24" i="41"/>
  <c r="AM24" i="41"/>
  <c r="AL24" i="41" s="1"/>
  <c r="AI24" i="41"/>
  <c r="AD24" i="41"/>
  <c r="Z24" i="41"/>
  <c r="V24" i="41"/>
  <c r="R24" i="41"/>
  <c r="N24" i="41" s="1"/>
  <c r="O24" i="41"/>
  <c r="L24" i="41"/>
  <c r="G24" i="41"/>
  <c r="CO23" i="41"/>
  <c r="CM23" i="41"/>
  <c r="CM87" i="41" s="1"/>
  <c r="CG23" i="41"/>
  <c r="BZ23" i="41"/>
  <c r="BZ87" i="41" s="1"/>
  <c r="BN23" i="41"/>
  <c r="BN87" i="41" s="1"/>
  <c r="BB23" i="41"/>
  <c r="BB87" i="41" s="1"/>
  <c r="AX23" i="41"/>
  <c r="AX87" i="41" s="1"/>
  <c r="AU23" i="41"/>
  <c r="AU87" i="41" s="1"/>
  <c r="AR23" i="41"/>
  <c r="AR87" i="41" s="1"/>
  <c r="AM23" i="41"/>
  <c r="AM87" i="41" s="1"/>
  <c r="AI23" i="41"/>
  <c r="AI87" i="41" s="1"/>
  <c r="AD23" i="41"/>
  <c r="AD87" i="41" s="1"/>
  <c r="Z23" i="41"/>
  <c r="Z87" i="41" s="1"/>
  <c r="V23" i="41"/>
  <c r="V87" i="41" s="1"/>
  <c r="R23" i="41"/>
  <c r="R87" i="41" s="1"/>
  <c r="O23" i="41"/>
  <c r="N23" i="41" s="1"/>
  <c r="L23" i="41"/>
  <c r="G23" i="41" s="1"/>
  <c r="H23" i="41"/>
  <c r="H87" i="41" s="1"/>
  <c r="G47" i="40"/>
  <c r="G46" i="40"/>
  <c r="DD32" i="40"/>
  <c r="DC32" i="40"/>
  <c r="DB32" i="40"/>
  <c r="DA32" i="40"/>
  <c r="CZ32" i="40"/>
  <c r="CY32" i="40"/>
  <c r="CX32" i="40"/>
  <c r="CW32" i="40"/>
  <c r="CV32" i="40"/>
  <c r="CU32" i="40"/>
  <c r="CT32" i="40"/>
  <c r="CR32" i="40"/>
  <c r="CP32" i="40"/>
  <c r="CO32" i="40"/>
  <c r="CN32" i="40"/>
  <c r="CM32" i="40"/>
  <c r="CL32" i="40"/>
  <c r="CK32" i="40"/>
  <c r="CJ32" i="40"/>
  <c r="CI32" i="40"/>
  <c r="CH32" i="40"/>
  <c r="CG32" i="40"/>
  <c r="CE32" i="40"/>
  <c r="CD32" i="40"/>
  <c r="CC32" i="40"/>
  <c r="CB32" i="40"/>
  <c r="CA32" i="40"/>
  <c r="BZ32" i="40"/>
  <c r="BY32" i="40"/>
  <c r="BX32" i="40"/>
  <c r="BW32" i="40"/>
  <c r="BV32" i="40"/>
  <c r="BU32" i="40"/>
  <c r="BS32" i="40"/>
  <c r="BR32" i="40"/>
  <c r="BQ32" i="40"/>
  <c r="BP32" i="40"/>
  <c r="BO32" i="40"/>
  <c r="BN32" i="40"/>
  <c r="BM32" i="40"/>
  <c r="BL32" i="40"/>
  <c r="BK32" i="40"/>
  <c r="BJ32" i="40"/>
  <c r="BI32" i="40"/>
  <c r="BG32" i="40"/>
  <c r="BF32" i="40"/>
  <c r="BE32" i="40"/>
  <c r="BC32" i="40"/>
  <c r="BB32" i="40"/>
  <c r="AZ32" i="40"/>
  <c r="AY32" i="40"/>
  <c r="AW32" i="40"/>
  <c r="AV32" i="40"/>
  <c r="AU32" i="40"/>
  <c r="AT32" i="40"/>
  <c r="AQ32" i="40"/>
  <c r="AP32" i="40"/>
  <c r="AJ32" i="40"/>
  <c r="AI32" i="40"/>
  <c r="AH32" i="40"/>
  <c r="AF32" i="40"/>
  <c r="AE32" i="40"/>
  <c r="AD32" i="40"/>
  <c r="AB32" i="40"/>
  <c r="AA32" i="40"/>
  <c r="Z32" i="40"/>
  <c r="X32" i="40"/>
  <c r="W32" i="40"/>
  <c r="V32" i="40"/>
  <c r="T32" i="40"/>
  <c r="S32" i="40"/>
  <c r="R32" i="40"/>
  <c r="P32" i="40"/>
  <c r="N32" i="40"/>
  <c r="M32" i="40"/>
  <c r="L32" i="40"/>
  <c r="CU31" i="40"/>
  <c r="CS31" i="40"/>
  <c r="CQ31" i="40" s="1"/>
  <c r="CM31" i="40"/>
  <c r="CF31" i="40"/>
  <c r="BT31" i="40"/>
  <c r="BH31" i="40"/>
  <c r="BD31" i="40"/>
  <c r="BA31" i="40"/>
  <c r="AX31" i="40"/>
  <c r="AS31" i="40"/>
  <c r="AR31" i="40" s="1"/>
  <c r="AO31" i="40"/>
  <c r="AK31" i="40"/>
  <c r="AG31" i="40"/>
  <c r="AC31" i="40"/>
  <c r="Y31" i="40"/>
  <c r="U31" i="40"/>
  <c r="R31" i="40"/>
  <c r="Q31" i="40" s="1"/>
  <c r="O31" i="40"/>
  <c r="J31" i="40"/>
  <c r="CU30" i="40"/>
  <c r="CS30" i="40"/>
  <c r="CQ30" i="40" s="1"/>
  <c r="CM30" i="40"/>
  <c r="CF30" i="40"/>
  <c r="BT30" i="40"/>
  <c r="BH30" i="40"/>
  <c r="BD30" i="40"/>
  <c r="BA30" i="40"/>
  <c r="AX30" i="40"/>
  <c r="AS30" i="40"/>
  <c r="AR30" i="40" s="1"/>
  <c r="AO30" i="40"/>
  <c r="AK30" i="40"/>
  <c r="AG30" i="40"/>
  <c r="AC30" i="40"/>
  <c r="Y30" i="40"/>
  <c r="U30" i="40"/>
  <c r="R30" i="40"/>
  <c r="Q30" i="40" s="1"/>
  <c r="O30" i="40"/>
  <c r="J30" i="40"/>
  <c r="CU29" i="40"/>
  <c r="CS29" i="40"/>
  <c r="CQ29" i="40" s="1"/>
  <c r="CM29" i="40"/>
  <c r="CF29" i="40"/>
  <c r="BT29" i="40"/>
  <c r="BH29" i="40"/>
  <c r="BD29" i="40"/>
  <c r="BA29" i="40"/>
  <c r="AX29" i="40"/>
  <c r="AS29" i="40"/>
  <c r="AR29" i="40" s="1"/>
  <c r="AO29" i="40"/>
  <c r="AK29" i="40"/>
  <c r="AG29" i="40"/>
  <c r="AC29" i="40"/>
  <c r="Y29" i="40"/>
  <c r="U29" i="40"/>
  <c r="R29" i="40"/>
  <c r="Q29" i="40" s="1"/>
  <c r="O29" i="40"/>
  <c r="J29" i="40"/>
  <c r="DE29" i="40" s="1"/>
  <c r="DF29" i="40" s="1"/>
  <c r="CU28" i="40"/>
  <c r="CS28" i="40"/>
  <c r="CQ28" i="40" s="1"/>
  <c r="CM28" i="40"/>
  <c r="CF28" i="40"/>
  <c r="BT28" i="40"/>
  <c r="BH28" i="40"/>
  <c r="BD28" i="40"/>
  <c r="BA28" i="40"/>
  <c r="AX28" i="40"/>
  <c r="AS28" i="40"/>
  <c r="AR28" i="40" s="1"/>
  <c r="AO28" i="40"/>
  <c r="AK28" i="40"/>
  <c r="AG28" i="40"/>
  <c r="AC28" i="40"/>
  <c r="Y28" i="40"/>
  <c r="U28" i="40"/>
  <c r="R28" i="40"/>
  <c r="Q28" i="40" s="1"/>
  <c r="O28" i="40"/>
  <c r="J28" i="40"/>
  <c r="DE28" i="40" s="1"/>
  <c r="DF28" i="40" s="1"/>
  <c r="CU27" i="40"/>
  <c r="CS27" i="40"/>
  <c r="CQ27" i="40" s="1"/>
  <c r="CM27" i="40"/>
  <c r="CF27" i="40"/>
  <c r="BT27" i="40"/>
  <c r="BH27" i="40"/>
  <c r="BD27" i="40"/>
  <c r="BA27" i="40"/>
  <c r="AX27" i="40"/>
  <c r="AS27" i="40"/>
  <c r="AR27" i="40" s="1"/>
  <c r="AO27" i="40"/>
  <c r="AK27" i="40"/>
  <c r="AG27" i="40"/>
  <c r="AC27" i="40"/>
  <c r="Y27" i="40"/>
  <c r="U27" i="40"/>
  <c r="R27" i="40"/>
  <c r="Q27" i="40" s="1"/>
  <c r="O27" i="40"/>
  <c r="J27" i="40"/>
  <c r="CU26" i="40"/>
  <c r="CS26" i="40"/>
  <c r="CQ26" i="40" s="1"/>
  <c r="CM26" i="40"/>
  <c r="CF26" i="40"/>
  <c r="BT26" i="40"/>
  <c r="BH26" i="40"/>
  <c r="BD26" i="40"/>
  <c r="BA26" i="40"/>
  <c r="AX26" i="40"/>
  <c r="AS26" i="40"/>
  <c r="AR26" i="40" s="1"/>
  <c r="AO26" i="40"/>
  <c r="AK26" i="40"/>
  <c r="AG26" i="40"/>
  <c r="AC26" i="40"/>
  <c r="Y26" i="40"/>
  <c r="U26" i="40"/>
  <c r="R26" i="40"/>
  <c r="Q26" i="40" s="1"/>
  <c r="O26" i="40"/>
  <c r="J26" i="40"/>
  <c r="CU25" i="40"/>
  <c r="CS25" i="40"/>
  <c r="CQ25" i="40" s="1"/>
  <c r="CM25" i="40"/>
  <c r="CF25" i="40"/>
  <c r="BT25" i="40"/>
  <c r="BH25" i="40"/>
  <c r="BD25" i="40"/>
  <c r="BA25" i="40"/>
  <c r="AX25" i="40"/>
  <c r="AS25" i="40"/>
  <c r="AR25" i="40" s="1"/>
  <c r="AO25" i="40"/>
  <c r="AK25" i="40"/>
  <c r="AG25" i="40"/>
  <c r="AC25" i="40"/>
  <c r="Y25" i="40"/>
  <c r="U25" i="40"/>
  <c r="R25" i="40"/>
  <c r="Q25" i="40" s="1"/>
  <c r="O25" i="40"/>
  <c r="J25" i="40"/>
  <c r="CU24" i="40"/>
  <c r="CS24" i="40"/>
  <c r="CQ24" i="40" s="1"/>
  <c r="CM24" i="40"/>
  <c r="CF24" i="40"/>
  <c r="BT24" i="40"/>
  <c r="BH24" i="40"/>
  <c r="BD24" i="40"/>
  <c r="BA24" i="40"/>
  <c r="AX24" i="40"/>
  <c r="AS24" i="40"/>
  <c r="AR24" i="40" s="1"/>
  <c r="AO24" i="40"/>
  <c r="AK24" i="40"/>
  <c r="AG24" i="40"/>
  <c r="AC24" i="40"/>
  <c r="Y24" i="40"/>
  <c r="U24" i="40"/>
  <c r="R24" i="40"/>
  <c r="Q24" i="40" s="1"/>
  <c r="O24" i="40"/>
  <c r="J24" i="40"/>
  <c r="DE24" i="40" s="1"/>
  <c r="DF24" i="40" s="1"/>
  <c r="CU23" i="40"/>
  <c r="CS23" i="40"/>
  <c r="CS32" i="40" s="1"/>
  <c r="CM23" i="40"/>
  <c r="CF23" i="40"/>
  <c r="CF32" i="40" s="1"/>
  <c r="BT23" i="40"/>
  <c r="BT32" i="40" s="1"/>
  <c r="BH23" i="40"/>
  <c r="BH32" i="40" s="1"/>
  <c r="BD23" i="40"/>
  <c r="BD32" i="40" s="1"/>
  <c r="BA23" i="40"/>
  <c r="BA32" i="40" s="1"/>
  <c r="AX23" i="40"/>
  <c r="AX32" i="40" s="1"/>
  <c r="AS23" i="40"/>
  <c r="AR23" i="40" s="1"/>
  <c r="AO23" i="40"/>
  <c r="AO32" i="40" s="1"/>
  <c r="AK23" i="40"/>
  <c r="AG23" i="40"/>
  <c r="AG32" i="40" s="1"/>
  <c r="AC23" i="40"/>
  <c r="AC32" i="40" s="1"/>
  <c r="Y23" i="40"/>
  <c r="Y32" i="40" s="1"/>
  <c r="U23" i="40"/>
  <c r="U32" i="40" s="1"/>
  <c r="R23" i="40"/>
  <c r="Q23" i="40" s="1"/>
  <c r="Q32" i="40" s="1"/>
  <c r="K23" i="40"/>
  <c r="O23" i="40" s="1"/>
  <c r="G102" i="39"/>
  <c r="G101" i="39"/>
  <c r="CX87" i="39"/>
  <c r="CW87" i="39"/>
  <c r="CV87" i="39"/>
  <c r="CU87" i="39"/>
  <c r="CT87" i="39"/>
  <c r="CS87" i="39"/>
  <c r="CR87" i="39"/>
  <c r="CQ87" i="39"/>
  <c r="CP87" i="39"/>
  <c r="CN87" i="39"/>
  <c r="CL87" i="39"/>
  <c r="CJ87" i="39"/>
  <c r="CI87" i="39"/>
  <c r="CH87" i="39"/>
  <c r="CF87" i="39"/>
  <c r="CE87" i="39"/>
  <c r="CD87" i="39"/>
  <c r="CC87" i="39"/>
  <c r="CB87" i="39"/>
  <c r="CA87" i="39"/>
  <c r="BY87" i="39"/>
  <c r="BX87" i="39"/>
  <c r="BW87" i="39"/>
  <c r="BV87" i="39"/>
  <c r="BU87" i="39"/>
  <c r="BT87" i="39"/>
  <c r="BS87" i="39"/>
  <c r="BR87" i="39"/>
  <c r="BQ87" i="39"/>
  <c r="BP87" i="39"/>
  <c r="BO87" i="39"/>
  <c r="BM87" i="39"/>
  <c r="BL87" i="39"/>
  <c r="BK87" i="39"/>
  <c r="BJ87" i="39"/>
  <c r="BI87" i="39"/>
  <c r="BH87" i="39"/>
  <c r="BG87" i="39"/>
  <c r="BF87" i="39"/>
  <c r="BE87" i="39"/>
  <c r="BD87" i="39"/>
  <c r="BC87" i="39"/>
  <c r="BA87" i="39"/>
  <c r="AZ87" i="39"/>
  <c r="AY87" i="39"/>
  <c r="AW87" i="39"/>
  <c r="AV87" i="39"/>
  <c r="AT87" i="39"/>
  <c r="AS87" i="39"/>
  <c r="AQ87" i="39"/>
  <c r="AP87" i="39"/>
  <c r="AO87" i="39"/>
  <c r="AN87" i="39"/>
  <c r="AK87" i="39"/>
  <c r="AJ87" i="39"/>
  <c r="AG87" i="39"/>
  <c r="AF87" i="39"/>
  <c r="AE87" i="39"/>
  <c r="AC87" i="39"/>
  <c r="AB87" i="39"/>
  <c r="AA87" i="39"/>
  <c r="Y87" i="39"/>
  <c r="X87" i="39"/>
  <c r="W87" i="39"/>
  <c r="U87" i="39"/>
  <c r="T87" i="39"/>
  <c r="S87" i="39"/>
  <c r="Q87" i="39"/>
  <c r="P87" i="39"/>
  <c r="O87" i="39" s="1"/>
  <c r="M87" i="39"/>
  <c r="K87" i="39"/>
  <c r="J87" i="39"/>
  <c r="I87" i="39"/>
  <c r="CZ39" i="39"/>
  <c r="CO39" i="39"/>
  <c r="CM39" i="39"/>
  <c r="CK39" i="39" s="1"/>
  <c r="CG39" i="39"/>
  <c r="BZ39" i="39"/>
  <c r="BN39" i="39"/>
  <c r="BB39" i="39"/>
  <c r="AX39" i="39"/>
  <c r="AU39" i="39"/>
  <c r="AR39" i="39"/>
  <c r="AM39" i="39"/>
  <c r="AL39" i="39" s="1"/>
  <c r="AI39" i="39"/>
  <c r="AD39" i="39"/>
  <c r="Z39" i="39"/>
  <c r="V39" i="39"/>
  <c r="R39" i="39"/>
  <c r="O39" i="39"/>
  <c r="N39" i="39"/>
  <c r="L39" i="39"/>
  <c r="CZ38" i="39"/>
  <c r="CO38" i="39"/>
  <c r="CM38" i="39"/>
  <c r="CK38" i="39" s="1"/>
  <c r="CG38" i="39"/>
  <c r="BZ38" i="39"/>
  <c r="BN38" i="39"/>
  <c r="BB38" i="39"/>
  <c r="AX38" i="39"/>
  <c r="AU38" i="39"/>
  <c r="AR38" i="39"/>
  <c r="AM38" i="39"/>
  <c r="AL38" i="39" s="1"/>
  <c r="AI38" i="39"/>
  <c r="AD38" i="39"/>
  <c r="Z38" i="39"/>
  <c r="V38" i="39"/>
  <c r="R38" i="39"/>
  <c r="O38" i="39"/>
  <c r="N38" i="39"/>
  <c r="L38" i="39"/>
  <c r="CZ37" i="39"/>
  <c r="CO37" i="39"/>
  <c r="CM37" i="39"/>
  <c r="CK37" i="39"/>
  <c r="CG37" i="39"/>
  <c r="BZ37" i="39"/>
  <c r="BN37" i="39"/>
  <c r="BB37" i="39"/>
  <c r="AX37" i="39"/>
  <c r="AU37" i="39"/>
  <c r="AR37" i="39"/>
  <c r="AM37" i="39"/>
  <c r="AL37" i="39" s="1"/>
  <c r="AI37" i="39"/>
  <c r="AD37" i="39"/>
  <c r="Z37" i="39"/>
  <c r="V37" i="39"/>
  <c r="R37" i="39"/>
  <c r="N37" i="39" s="1"/>
  <c r="O37" i="39"/>
  <c r="L37" i="39"/>
  <c r="CZ36" i="39"/>
  <c r="CO36" i="39"/>
  <c r="CM36" i="39"/>
  <c r="CK36" i="39"/>
  <c r="CG36" i="39"/>
  <c r="BZ36" i="39"/>
  <c r="BN36" i="39"/>
  <c r="BB36" i="39"/>
  <c r="AX36" i="39"/>
  <c r="AU36" i="39"/>
  <c r="AL36" i="39" s="1"/>
  <c r="AR36" i="39"/>
  <c r="AM36" i="39"/>
  <c r="AI36" i="39"/>
  <c r="AD36" i="39"/>
  <c r="Z36" i="39"/>
  <c r="V36" i="39"/>
  <c r="R36" i="39"/>
  <c r="N36" i="39" s="1"/>
  <c r="O36" i="39"/>
  <c r="L36" i="39"/>
  <c r="CO35" i="39"/>
  <c r="CM35" i="39"/>
  <c r="CK35" i="39" s="1"/>
  <c r="CG35" i="39"/>
  <c r="BZ35" i="39"/>
  <c r="BN35" i="39"/>
  <c r="BB35" i="39"/>
  <c r="AX35" i="39"/>
  <c r="AL35" i="39" s="1"/>
  <c r="AU35" i="39"/>
  <c r="AR35" i="39"/>
  <c r="AM35" i="39"/>
  <c r="AI35" i="39"/>
  <c r="AD35" i="39"/>
  <c r="Z35" i="39"/>
  <c r="V35" i="39"/>
  <c r="R35" i="39"/>
  <c r="O35" i="39"/>
  <c r="N35" i="39" s="1"/>
  <c r="L35" i="39"/>
  <c r="G35" i="39"/>
  <c r="CO34" i="39"/>
  <c r="CM34" i="39"/>
  <c r="CK34" i="39"/>
  <c r="CG34" i="39"/>
  <c r="BZ34" i="39"/>
  <c r="BN34" i="39"/>
  <c r="BB34" i="39"/>
  <c r="AX34" i="39"/>
  <c r="AU34" i="39"/>
  <c r="AR34" i="39"/>
  <c r="AM34" i="39"/>
  <c r="AL34" i="39" s="1"/>
  <c r="AI34" i="39"/>
  <c r="AD34" i="39"/>
  <c r="Z34" i="39"/>
  <c r="V34" i="39"/>
  <c r="N34" i="39" s="1"/>
  <c r="R34" i="39"/>
  <c r="O34" i="39"/>
  <c r="L34" i="39"/>
  <c r="G34" i="39"/>
  <c r="CO33" i="39"/>
  <c r="CM33" i="39"/>
  <c r="CK33" i="39"/>
  <c r="CG33" i="39"/>
  <c r="BZ33" i="39"/>
  <c r="BN33" i="39"/>
  <c r="BB33" i="39"/>
  <c r="AX33" i="39"/>
  <c r="AU33" i="39"/>
  <c r="AR33" i="39"/>
  <c r="AM33" i="39"/>
  <c r="AL33" i="39" s="1"/>
  <c r="AI33" i="39"/>
  <c r="AD33" i="39"/>
  <c r="Z33" i="39"/>
  <c r="V33" i="39"/>
  <c r="R33" i="39"/>
  <c r="O33" i="39"/>
  <c r="N33" i="39"/>
  <c r="L33" i="39"/>
  <c r="G33" i="39"/>
  <c r="CO32" i="39"/>
  <c r="CM32" i="39"/>
  <c r="CK32" i="39"/>
  <c r="CG32" i="39"/>
  <c r="BZ32" i="39"/>
  <c r="BN32" i="39"/>
  <c r="BB32" i="39"/>
  <c r="AX32" i="39"/>
  <c r="AU32" i="39"/>
  <c r="AR32" i="39"/>
  <c r="AM32" i="39"/>
  <c r="AL32" i="39" s="1"/>
  <c r="AI32" i="39"/>
  <c r="AD32" i="39"/>
  <c r="Z32" i="39"/>
  <c r="V32" i="39"/>
  <c r="R32" i="39"/>
  <c r="N32" i="39" s="1"/>
  <c r="O32" i="39"/>
  <c r="L32" i="39"/>
  <c r="G32" i="39"/>
  <c r="CO31" i="39"/>
  <c r="CM31" i="39"/>
  <c r="CK31" i="39"/>
  <c r="CG31" i="39"/>
  <c r="BZ31" i="39"/>
  <c r="BN31" i="39"/>
  <c r="BB31" i="39"/>
  <c r="AX31" i="39"/>
  <c r="AU31" i="39"/>
  <c r="AL31" i="39" s="1"/>
  <c r="AR31" i="39"/>
  <c r="AM31" i="39"/>
  <c r="AI31" i="39"/>
  <c r="AD31" i="39"/>
  <c r="Z31" i="39"/>
  <c r="V31" i="39"/>
  <c r="R31" i="39"/>
  <c r="N31" i="39" s="1"/>
  <c r="O31" i="39"/>
  <c r="L31" i="39"/>
  <c r="G31" i="39" s="1"/>
  <c r="CZ30" i="39"/>
  <c r="CO30" i="39"/>
  <c r="CM30" i="39"/>
  <c r="CK30" i="39"/>
  <c r="CG30" i="39"/>
  <c r="BZ30" i="39"/>
  <c r="BN30" i="39"/>
  <c r="BB30" i="39"/>
  <c r="AX30" i="39"/>
  <c r="AU30" i="39"/>
  <c r="AR30" i="39"/>
  <c r="AM30" i="39"/>
  <c r="AL30" i="39" s="1"/>
  <c r="AI30" i="39"/>
  <c r="AD30" i="39"/>
  <c r="Z30" i="39"/>
  <c r="V30" i="39"/>
  <c r="R30" i="39"/>
  <c r="O30" i="39"/>
  <c r="N30" i="39"/>
  <c r="L30" i="39"/>
  <c r="G30" i="39"/>
  <c r="CZ29" i="39"/>
  <c r="CO29" i="39"/>
  <c r="CM29" i="39"/>
  <c r="CK29" i="39" s="1"/>
  <c r="CG29" i="39"/>
  <c r="BZ29" i="39"/>
  <c r="BN29" i="39"/>
  <c r="BB29" i="39"/>
  <c r="AX29" i="39"/>
  <c r="AL29" i="39" s="1"/>
  <c r="AU29" i="39"/>
  <c r="AR29" i="39"/>
  <c r="AM29" i="39"/>
  <c r="AI29" i="39"/>
  <c r="AD29" i="39"/>
  <c r="Z29" i="39"/>
  <c r="V29" i="39"/>
  <c r="R29" i="39"/>
  <c r="O29" i="39"/>
  <c r="N29" i="39" s="1"/>
  <c r="L29" i="39"/>
  <c r="G29" i="39"/>
  <c r="CZ28" i="39"/>
  <c r="CO28" i="39"/>
  <c r="CM28" i="39"/>
  <c r="CK28" i="39" s="1"/>
  <c r="CG28" i="39"/>
  <c r="BZ28" i="39"/>
  <c r="BN28" i="39"/>
  <c r="BB28" i="39"/>
  <c r="AX28" i="39"/>
  <c r="AU28" i="39"/>
  <c r="AR28" i="39"/>
  <c r="AL28" i="39" s="1"/>
  <c r="AM28" i="39"/>
  <c r="AI28" i="39"/>
  <c r="AD28" i="39"/>
  <c r="Z28" i="39"/>
  <c r="V28" i="39"/>
  <c r="R28" i="39"/>
  <c r="O28" i="39"/>
  <c r="N28" i="39" s="1"/>
  <c r="L28" i="39"/>
  <c r="G28" i="39" s="1"/>
  <c r="CZ27" i="39"/>
  <c r="CO27" i="39"/>
  <c r="CM27" i="39"/>
  <c r="CK27" i="39"/>
  <c r="CG27" i="39"/>
  <c r="BZ27" i="39"/>
  <c r="BN27" i="39"/>
  <c r="BB27" i="39"/>
  <c r="AX27" i="39"/>
  <c r="AU27" i="39"/>
  <c r="AL27" i="39" s="1"/>
  <c r="AR27" i="39"/>
  <c r="AM27" i="39"/>
  <c r="AI27" i="39"/>
  <c r="AD27" i="39"/>
  <c r="Z27" i="39"/>
  <c r="V27" i="39"/>
  <c r="R27" i="39"/>
  <c r="N27" i="39" s="1"/>
  <c r="O27" i="39"/>
  <c r="L27" i="39"/>
  <c r="G27" i="39" s="1"/>
  <c r="CZ26" i="39"/>
  <c r="CO26" i="39"/>
  <c r="CM26" i="39"/>
  <c r="CK26" i="39"/>
  <c r="CG26" i="39"/>
  <c r="BZ26" i="39"/>
  <c r="BN26" i="39"/>
  <c r="BB26" i="39"/>
  <c r="AX26" i="39"/>
  <c r="AU26" i="39"/>
  <c r="AR26" i="39"/>
  <c r="AM26" i="39"/>
  <c r="AL26" i="39" s="1"/>
  <c r="AI26" i="39"/>
  <c r="AD26" i="39"/>
  <c r="Z26" i="39"/>
  <c r="V26" i="39"/>
  <c r="R26" i="39"/>
  <c r="O26" i="39"/>
  <c r="N26" i="39"/>
  <c r="L26" i="39"/>
  <c r="G26" i="39"/>
  <c r="CZ25" i="39"/>
  <c r="CO25" i="39"/>
  <c r="CM25" i="39"/>
  <c r="CK25" i="39" s="1"/>
  <c r="CG25" i="39"/>
  <c r="BZ25" i="39"/>
  <c r="BN25" i="39"/>
  <c r="BB25" i="39"/>
  <c r="AX25" i="39"/>
  <c r="AL25" i="39" s="1"/>
  <c r="AU25" i="39"/>
  <c r="AR25" i="39"/>
  <c r="AM25" i="39"/>
  <c r="AI25" i="39"/>
  <c r="AD25" i="39"/>
  <c r="Z25" i="39"/>
  <c r="V25" i="39"/>
  <c r="R25" i="39"/>
  <c r="O25" i="39"/>
  <c r="N25" i="39" s="1"/>
  <c r="L25" i="39"/>
  <c r="G25" i="39"/>
  <c r="CZ24" i="39"/>
  <c r="CO24" i="39"/>
  <c r="CM24" i="39"/>
  <c r="CK24" i="39" s="1"/>
  <c r="CG24" i="39"/>
  <c r="BZ24" i="39"/>
  <c r="BN24" i="39"/>
  <c r="BB24" i="39"/>
  <c r="AX24" i="39"/>
  <c r="AU24" i="39"/>
  <c r="AR24" i="39"/>
  <c r="AL24" i="39" s="1"/>
  <c r="AM24" i="39"/>
  <c r="AI24" i="39"/>
  <c r="AD24" i="39"/>
  <c r="Z24" i="39"/>
  <c r="V24" i="39"/>
  <c r="R24" i="39"/>
  <c r="O24" i="39"/>
  <c r="N24" i="39" s="1"/>
  <c r="L24" i="39"/>
  <c r="G24" i="39" s="1"/>
  <c r="CO23" i="39"/>
  <c r="CO87" i="39" s="1"/>
  <c r="CM23" i="39"/>
  <c r="CM87" i="39" s="1"/>
  <c r="CK23" i="39"/>
  <c r="CG23" i="39"/>
  <c r="CG87" i="39" s="1"/>
  <c r="BZ23" i="39"/>
  <c r="BZ87" i="39" s="1"/>
  <c r="BN23" i="39"/>
  <c r="BN87" i="39" s="1"/>
  <c r="BB23" i="39"/>
  <c r="BB87" i="39" s="1"/>
  <c r="AX23" i="39"/>
  <c r="AX87" i="39" s="1"/>
  <c r="AU23" i="39"/>
  <c r="AU87" i="39" s="1"/>
  <c r="AR23" i="39"/>
  <c r="AR87" i="39" s="1"/>
  <c r="AM23" i="39"/>
  <c r="AL23" i="39" s="1"/>
  <c r="AI23" i="39"/>
  <c r="AI87" i="39" s="1"/>
  <c r="AD23" i="39"/>
  <c r="AD87" i="39" s="1"/>
  <c r="Z23" i="39"/>
  <c r="Z87" i="39" s="1"/>
  <c r="V23" i="39"/>
  <c r="V87" i="39" s="1"/>
  <c r="R23" i="39"/>
  <c r="R87" i="39" s="1"/>
  <c r="O23" i="39"/>
  <c r="H23" i="39"/>
  <c r="L23" i="39" s="1"/>
  <c r="L87" i="39" s="1"/>
  <c r="J32" i="42" l="1"/>
  <c r="DE28" i="42"/>
  <c r="DF28" i="42" s="1"/>
  <c r="Q32" i="42"/>
  <c r="DE26" i="42"/>
  <c r="DF26" i="42" s="1"/>
  <c r="DE29" i="42"/>
  <c r="DF29" i="42" s="1"/>
  <c r="DE27" i="42"/>
  <c r="DF27" i="42" s="1"/>
  <c r="DE23" i="42"/>
  <c r="AS32" i="42"/>
  <c r="R32" i="42"/>
  <c r="N87" i="41"/>
  <c r="G87" i="41"/>
  <c r="AL23" i="41"/>
  <c r="AL87" i="41" s="1"/>
  <c r="CK23" i="41"/>
  <c r="CK87" i="41" s="1"/>
  <c r="O87" i="41"/>
  <c r="DE31" i="40"/>
  <c r="J23" i="40"/>
  <c r="O32" i="40"/>
  <c r="AR32" i="40"/>
  <c r="DE26" i="40"/>
  <c r="DF26" i="40" s="1"/>
  <c r="DE27" i="40"/>
  <c r="DF27" i="40" s="1"/>
  <c r="DE30" i="40"/>
  <c r="DF30" i="40" s="1"/>
  <c r="DE25" i="40"/>
  <c r="DF25" i="40" s="1"/>
  <c r="CQ23" i="40"/>
  <c r="CQ32" i="40" s="1"/>
  <c r="AS32" i="40"/>
  <c r="K32" i="40"/>
  <c r="AL87" i="39"/>
  <c r="CK87" i="39"/>
  <c r="N23" i="39"/>
  <c r="N87" i="39" s="1"/>
  <c r="AM87" i="39"/>
  <c r="G23" i="39"/>
  <c r="H87" i="39"/>
  <c r="G102" i="37"/>
  <c r="G101" i="37"/>
  <c r="G46" i="38"/>
  <c r="AS33" i="42" l="1"/>
  <c r="DF23" i="42"/>
  <c r="DF32" i="42" s="1"/>
  <c r="DF33" i="42" s="1"/>
  <c r="DE32" i="42"/>
  <c r="J33" i="42"/>
  <c r="Q33" i="42"/>
  <c r="R33" i="42"/>
  <c r="CY23" i="41"/>
  <c r="J32" i="40"/>
  <c r="DE23" i="40"/>
  <c r="CY23" i="39"/>
  <c r="G87" i="39"/>
  <c r="AK23" i="38"/>
  <c r="AK24" i="38"/>
  <c r="AK25" i="38"/>
  <c r="AK26" i="38"/>
  <c r="AK27" i="38"/>
  <c r="AK28" i="38"/>
  <c r="AK29" i="38"/>
  <c r="AK30" i="38"/>
  <c r="AK31" i="38"/>
  <c r="CO23" i="37"/>
  <c r="CM23" i="37"/>
  <c r="CK23" i="37" s="1"/>
  <c r="CG23" i="37"/>
  <c r="BZ23" i="37"/>
  <c r="BN23" i="37"/>
  <c r="BB23" i="37"/>
  <c r="AI23" i="37"/>
  <c r="AD23" i="37"/>
  <c r="Z23" i="37"/>
  <c r="V23" i="37"/>
  <c r="R23" i="37"/>
  <c r="O23" i="37"/>
  <c r="H23" i="37"/>
  <c r="H87" i="37" s="1"/>
  <c r="G47" i="38"/>
  <c r="DD32" i="38"/>
  <c r="DC32" i="38"/>
  <c r="DB32" i="38"/>
  <c r="DA32" i="38"/>
  <c r="CZ32" i="38"/>
  <c r="CY32" i="38"/>
  <c r="CX32" i="38"/>
  <c r="CW32" i="38"/>
  <c r="CV32" i="38"/>
  <c r="CT32" i="38"/>
  <c r="CR32" i="38"/>
  <c r="CP32" i="38"/>
  <c r="CO32" i="38"/>
  <c r="CN32" i="38"/>
  <c r="CL32" i="38"/>
  <c r="CK32" i="38"/>
  <c r="CJ32" i="38"/>
  <c r="CI32" i="38"/>
  <c r="CH32" i="38"/>
  <c r="CG32" i="38"/>
  <c r="CE32" i="38"/>
  <c r="CD32" i="38"/>
  <c r="CC32" i="38"/>
  <c r="CB32" i="38"/>
  <c r="CA32" i="38"/>
  <c r="BZ32" i="38"/>
  <c r="BY32" i="38"/>
  <c r="BX32" i="38"/>
  <c r="BW32" i="38"/>
  <c r="BV32" i="38"/>
  <c r="BU32" i="38"/>
  <c r="BS32" i="38"/>
  <c r="BR32" i="38"/>
  <c r="BQ32" i="38"/>
  <c r="BP32" i="38"/>
  <c r="BO32" i="38"/>
  <c r="BN32" i="38"/>
  <c r="BM32" i="38"/>
  <c r="BL32" i="38"/>
  <c r="BK32" i="38"/>
  <c r="BJ32" i="38"/>
  <c r="BI32" i="38"/>
  <c r="BG32" i="38"/>
  <c r="BF32" i="38"/>
  <c r="BE32" i="38"/>
  <c r="BC32" i="38"/>
  <c r="BB32" i="38"/>
  <c r="AZ32" i="38"/>
  <c r="AY32" i="38"/>
  <c r="AW32" i="38"/>
  <c r="AV32" i="38"/>
  <c r="AU32" i="38"/>
  <c r="AT32" i="38"/>
  <c r="AQ32" i="38"/>
  <c r="AP32" i="38"/>
  <c r="AJ32" i="38"/>
  <c r="AI32" i="38"/>
  <c r="AH32" i="38"/>
  <c r="AF32" i="38"/>
  <c r="AE32" i="38"/>
  <c r="AD32" i="38"/>
  <c r="AB32" i="38"/>
  <c r="AA32" i="38"/>
  <c r="Z32" i="38"/>
  <c r="X32" i="38"/>
  <c r="W32" i="38"/>
  <c r="V32" i="38"/>
  <c r="T32" i="38"/>
  <c r="S32" i="38"/>
  <c r="P32" i="38"/>
  <c r="N32" i="38"/>
  <c r="M32" i="38"/>
  <c r="L32" i="38"/>
  <c r="CU31" i="38"/>
  <c r="CS31" i="38"/>
  <c r="CQ31" i="38" s="1"/>
  <c r="CM31" i="38"/>
  <c r="CF31" i="38"/>
  <c r="BT31" i="38"/>
  <c r="BH31" i="38"/>
  <c r="BD31" i="38"/>
  <c r="BA31" i="38"/>
  <c r="AX31" i="38"/>
  <c r="AS31" i="38"/>
  <c r="AO31" i="38"/>
  <c r="AG31" i="38"/>
  <c r="AC31" i="38"/>
  <c r="Y31" i="38"/>
  <c r="U31" i="38"/>
  <c r="R31" i="38"/>
  <c r="O31" i="38"/>
  <c r="J31" i="38" s="1"/>
  <c r="CU30" i="38"/>
  <c r="CS30" i="38"/>
  <c r="CQ30" i="38" s="1"/>
  <c r="CM30" i="38"/>
  <c r="CF30" i="38"/>
  <c r="BT30" i="38"/>
  <c r="BH30" i="38"/>
  <c r="BD30" i="38"/>
  <c r="BA30" i="38"/>
  <c r="AX30" i="38"/>
  <c r="AS30" i="38"/>
  <c r="AO30" i="38"/>
  <c r="AG30" i="38"/>
  <c r="AC30" i="38"/>
  <c r="Y30" i="38"/>
  <c r="U30" i="38"/>
  <c r="R30" i="38"/>
  <c r="O30" i="38"/>
  <c r="J30" i="38" s="1"/>
  <c r="CU29" i="38"/>
  <c r="CS29" i="38"/>
  <c r="CQ29" i="38" s="1"/>
  <c r="CM29" i="38"/>
  <c r="CF29" i="38"/>
  <c r="BT29" i="38"/>
  <c r="BH29" i="38"/>
  <c r="BD29" i="38"/>
  <c r="BA29" i="38"/>
  <c r="AX29" i="38"/>
  <c r="AS29" i="38"/>
  <c r="AO29" i="38"/>
  <c r="AG29" i="38"/>
  <c r="AC29" i="38"/>
  <c r="Y29" i="38"/>
  <c r="U29" i="38"/>
  <c r="R29" i="38"/>
  <c r="O29" i="38"/>
  <c r="J29" i="38" s="1"/>
  <c r="CU28" i="38"/>
  <c r="CS28" i="38"/>
  <c r="CQ28" i="38" s="1"/>
  <c r="CM28" i="38"/>
  <c r="CF28" i="38"/>
  <c r="BT28" i="38"/>
  <c r="BH28" i="38"/>
  <c r="BD28" i="38"/>
  <c r="BA28" i="38"/>
  <c r="AX28" i="38"/>
  <c r="AS28" i="38"/>
  <c r="AO28" i="38"/>
  <c r="AG28" i="38"/>
  <c r="AC28" i="38"/>
  <c r="Y28" i="38"/>
  <c r="U28" i="38"/>
  <c r="R28" i="38"/>
  <c r="O28" i="38"/>
  <c r="J28" i="38" s="1"/>
  <c r="CU27" i="38"/>
  <c r="CS27" i="38"/>
  <c r="CQ27" i="38" s="1"/>
  <c r="CM27" i="38"/>
  <c r="CF27" i="38"/>
  <c r="BT27" i="38"/>
  <c r="BH27" i="38"/>
  <c r="BD27" i="38"/>
  <c r="BA27" i="38"/>
  <c r="AX27" i="38"/>
  <c r="AS27" i="38"/>
  <c r="AO27" i="38"/>
  <c r="AG27" i="38"/>
  <c r="AC27" i="38"/>
  <c r="Y27" i="38"/>
  <c r="Y32" i="38" s="1"/>
  <c r="U27" i="38"/>
  <c r="R27" i="38"/>
  <c r="O27" i="38"/>
  <c r="J27" i="38" s="1"/>
  <c r="CU26" i="38"/>
  <c r="CS26" i="38"/>
  <c r="CQ26" i="38" s="1"/>
  <c r="CM26" i="38"/>
  <c r="CF26" i="38"/>
  <c r="BT26" i="38"/>
  <c r="BH26" i="38"/>
  <c r="BD26" i="38"/>
  <c r="BA26" i="38"/>
  <c r="AX26" i="38"/>
  <c r="AS26" i="38"/>
  <c r="AO26" i="38"/>
  <c r="AG26" i="38"/>
  <c r="AC26" i="38"/>
  <c r="Y26" i="38"/>
  <c r="U26" i="38"/>
  <c r="R26" i="38"/>
  <c r="O26" i="38"/>
  <c r="J26" i="38" s="1"/>
  <c r="CU25" i="38"/>
  <c r="CS25" i="38"/>
  <c r="CQ25" i="38" s="1"/>
  <c r="CM25" i="38"/>
  <c r="CF25" i="38"/>
  <c r="BT25" i="38"/>
  <c r="BH25" i="38"/>
  <c r="BD25" i="38"/>
  <c r="BA25" i="38"/>
  <c r="AX25" i="38"/>
  <c r="AS25" i="38"/>
  <c r="AO25" i="38"/>
  <c r="AG25" i="38"/>
  <c r="AC25" i="38"/>
  <c r="Y25" i="38"/>
  <c r="U25" i="38"/>
  <c r="R25" i="38"/>
  <c r="O25" i="38"/>
  <c r="J25" i="38" s="1"/>
  <c r="CU24" i="38"/>
  <c r="CS24" i="38"/>
  <c r="CQ24" i="38" s="1"/>
  <c r="CM24" i="38"/>
  <c r="CF24" i="38"/>
  <c r="BT24" i="38"/>
  <c r="BH24" i="38"/>
  <c r="BD24" i="38"/>
  <c r="BA24" i="38"/>
  <c r="AX24" i="38"/>
  <c r="AS24" i="38"/>
  <c r="AO24" i="38"/>
  <c r="AG24" i="38"/>
  <c r="AC24" i="38"/>
  <c r="Y24" i="38"/>
  <c r="U24" i="38"/>
  <c r="R24" i="38"/>
  <c r="O24" i="38"/>
  <c r="J24" i="38" s="1"/>
  <c r="CU23" i="38"/>
  <c r="CS23" i="38"/>
  <c r="CQ23" i="38" s="1"/>
  <c r="CM23" i="38"/>
  <c r="CF23" i="38"/>
  <c r="BT23" i="38"/>
  <c r="BH23" i="38"/>
  <c r="BD23" i="38"/>
  <c r="BA23" i="38"/>
  <c r="AX23" i="38"/>
  <c r="AS23" i="38"/>
  <c r="AO23" i="38"/>
  <c r="AG23" i="38"/>
  <c r="AC23" i="38"/>
  <c r="Y23" i="38"/>
  <c r="U23" i="38"/>
  <c r="R23" i="38"/>
  <c r="K23" i="38"/>
  <c r="O23" i="38" s="1"/>
  <c r="AM23" i="37"/>
  <c r="AR23" i="37"/>
  <c r="AU23" i="37"/>
  <c r="AX23" i="37"/>
  <c r="L24" i="37"/>
  <c r="G24" i="37" s="1"/>
  <c r="O24" i="37"/>
  <c r="R24" i="37"/>
  <c r="V24" i="37"/>
  <c r="Z24" i="37"/>
  <c r="AD24" i="37"/>
  <c r="AI24" i="37"/>
  <c r="AM24" i="37"/>
  <c r="AR24" i="37"/>
  <c r="AU24" i="37"/>
  <c r="AX24" i="37"/>
  <c r="BB24" i="37"/>
  <c r="BN24" i="37"/>
  <c r="BZ24" i="37"/>
  <c r="CG24" i="37"/>
  <c r="CM24" i="37"/>
  <c r="CK24" i="37" s="1"/>
  <c r="CO24" i="37"/>
  <c r="CZ24" i="37"/>
  <c r="L25" i="37"/>
  <c r="G25" i="37" s="1"/>
  <c r="O25" i="37"/>
  <c r="R25" i="37"/>
  <c r="V25" i="37"/>
  <c r="Z25" i="37"/>
  <c r="AD25" i="37"/>
  <c r="AI25" i="37"/>
  <c r="AM25" i="37"/>
  <c r="AR25" i="37"/>
  <c r="AU25" i="37"/>
  <c r="AX25" i="37"/>
  <c r="BB25" i="37"/>
  <c r="BN25" i="37"/>
  <c r="BZ25" i="37"/>
  <c r="CG25" i="37"/>
  <c r="CM25" i="37"/>
  <c r="CK25" i="37" s="1"/>
  <c r="CO25" i="37"/>
  <c r="CZ25" i="37"/>
  <c r="L26" i="37"/>
  <c r="G26" i="37" s="1"/>
  <c r="O26" i="37"/>
  <c r="R26" i="37"/>
  <c r="V26" i="37"/>
  <c r="Z26" i="37"/>
  <c r="AD26" i="37"/>
  <c r="AI26" i="37"/>
  <c r="AM26" i="37"/>
  <c r="AR26" i="37"/>
  <c r="AU26" i="37"/>
  <c r="AX26" i="37"/>
  <c r="BB26" i="37"/>
  <c r="BN26" i="37"/>
  <c r="BZ26" i="37"/>
  <c r="CG26" i="37"/>
  <c r="CM26" i="37"/>
  <c r="CK26" i="37" s="1"/>
  <c r="CO26" i="37"/>
  <c r="CZ26" i="37"/>
  <c r="L27" i="37"/>
  <c r="G27" i="37" s="1"/>
  <c r="O27" i="37"/>
  <c r="R27" i="37"/>
  <c r="V27" i="37"/>
  <c r="Z27" i="37"/>
  <c r="AD27" i="37"/>
  <c r="AI27" i="37"/>
  <c r="AM27" i="37"/>
  <c r="AR27" i="37"/>
  <c r="AU27" i="37"/>
  <c r="AX27" i="37"/>
  <c r="AL27" i="37" s="1"/>
  <c r="BB27" i="37"/>
  <c r="BN27" i="37"/>
  <c r="BZ27" i="37"/>
  <c r="CG27" i="37"/>
  <c r="CM27" i="37"/>
  <c r="CK27" i="37" s="1"/>
  <c r="CO27" i="37"/>
  <c r="CZ27" i="37"/>
  <c r="L28" i="37"/>
  <c r="G28" i="37" s="1"/>
  <c r="O28" i="37"/>
  <c r="R28" i="37"/>
  <c r="V28" i="37"/>
  <c r="Z28" i="37"/>
  <c r="AD28" i="37"/>
  <c r="AI28" i="37"/>
  <c r="AM28" i="37"/>
  <c r="AR28" i="37"/>
  <c r="AU28" i="37"/>
  <c r="AX28" i="37"/>
  <c r="BB28" i="37"/>
  <c r="BN28" i="37"/>
  <c r="BZ28" i="37"/>
  <c r="CG28" i="37"/>
  <c r="CM28" i="37"/>
  <c r="CK28" i="37" s="1"/>
  <c r="CO28" i="37"/>
  <c r="CZ28" i="37"/>
  <c r="L29" i="37"/>
  <c r="G29" i="37" s="1"/>
  <c r="O29" i="37"/>
  <c r="R29" i="37"/>
  <c r="V29" i="37"/>
  <c r="Z29" i="37"/>
  <c r="AD29" i="37"/>
  <c r="AI29" i="37"/>
  <c r="AM29" i="37"/>
  <c r="AR29" i="37"/>
  <c r="AU29" i="37"/>
  <c r="AX29" i="37"/>
  <c r="AL29" i="37" s="1"/>
  <c r="BB29" i="37"/>
  <c r="BN29" i="37"/>
  <c r="BZ29" i="37"/>
  <c r="CG29" i="37"/>
  <c r="CM29" i="37"/>
  <c r="CK29" i="37" s="1"/>
  <c r="CO29" i="37"/>
  <c r="CZ29" i="37"/>
  <c r="L30" i="37"/>
  <c r="G30" i="37" s="1"/>
  <c r="O30" i="37"/>
  <c r="R30" i="37"/>
  <c r="V30" i="37"/>
  <c r="Z30" i="37"/>
  <c r="AD30" i="37"/>
  <c r="AI30" i="37"/>
  <c r="AM30" i="37"/>
  <c r="AR30" i="37"/>
  <c r="AU30" i="37"/>
  <c r="AX30" i="37"/>
  <c r="BB30" i="37"/>
  <c r="BN30" i="37"/>
  <c r="BZ30" i="37"/>
  <c r="CG30" i="37"/>
  <c r="CM30" i="37"/>
  <c r="CK30" i="37" s="1"/>
  <c r="CO30" i="37"/>
  <c r="CZ30" i="37"/>
  <c r="L31" i="37"/>
  <c r="G31" i="37" s="1"/>
  <c r="O31" i="37"/>
  <c r="R31" i="37"/>
  <c r="V31" i="37"/>
  <c r="Z31" i="37"/>
  <c r="AD31" i="37"/>
  <c r="AI31" i="37"/>
  <c r="AM31" i="37"/>
  <c r="AR31" i="37"/>
  <c r="AU31" i="37"/>
  <c r="AX31" i="37"/>
  <c r="AL31" i="37" s="1"/>
  <c r="BB31" i="37"/>
  <c r="BN31" i="37"/>
  <c r="BZ31" i="37"/>
  <c r="CG31" i="37"/>
  <c r="CM31" i="37"/>
  <c r="CK31" i="37" s="1"/>
  <c r="CO31" i="37"/>
  <c r="L32" i="37"/>
  <c r="G32" i="37" s="1"/>
  <c r="O32" i="37"/>
  <c r="R32" i="37"/>
  <c r="V32" i="37"/>
  <c r="Z32" i="37"/>
  <c r="AD32" i="37"/>
  <c r="AI32" i="37"/>
  <c r="AM32" i="37"/>
  <c r="AR32" i="37"/>
  <c r="AU32" i="37"/>
  <c r="AX32" i="37"/>
  <c r="BB32" i="37"/>
  <c r="BN32" i="37"/>
  <c r="BZ32" i="37"/>
  <c r="CG32" i="37"/>
  <c r="CM32" i="37"/>
  <c r="CK32" i="37" s="1"/>
  <c r="CO32" i="37"/>
  <c r="L33" i="37"/>
  <c r="G33" i="37" s="1"/>
  <c r="O33" i="37"/>
  <c r="R33" i="37"/>
  <c r="V33" i="37"/>
  <c r="Z33" i="37"/>
  <c r="AD33" i="37"/>
  <c r="AI33" i="37"/>
  <c r="AM33" i="37"/>
  <c r="AR33" i="37"/>
  <c r="AU33" i="37"/>
  <c r="AX33" i="37"/>
  <c r="BB33" i="37"/>
  <c r="BN33" i="37"/>
  <c r="BZ33" i="37"/>
  <c r="CG33" i="37"/>
  <c r="CM33" i="37"/>
  <c r="CK33" i="37" s="1"/>
  <c r="CO33" i="37"/>
  <c r="L34" i="37"/>
  <c r="G34" i="37" s="1"/>
  <c r="O34" i="37"/>
  <c r="R34" i="37"/>
  <c r="V34" i="37"/>
  <c r="Z34" i="37"/>
  <c r="AD34" i="37"/>
  <c r="AI34" i="37"/>
  <c r="AM34" i="37"/>
  <c r="AR34" i="37"/>
  <c r="AU34" i="37"/>
  <c r="AX34" i="37"/>
  <c r="BB34" i="37"/>
  <c r="BN34" i="37"/>
  <c r="BZ34" i="37"/>
  <c r="CG34" i="37"/>
  <c r="CM34" i="37"/>
  <c r="CK34" i="37" s="1"/>
  <c r="CO34" i="37"/>
  <c r="L35" i="37"/>
  <c r="G35" i="37" s="1"/>
  <c r="O35" i="37"/>
  <c r="R35" i="37"/>
  <c r="V35" i="37"/>
  <c r="Z35" i="37"/>
  <c r="AD35" i="37"/>
  <c r="AI35" i="37"/>
  <c r="AM35" i="37"/>
  <c r="AR35" i="37"/>
  <c r="AU35" i="37"/>
  <c r="AX35" i="37"/>
  <c r="BB35" i="37"/>
  <c r="BN35" i="37"/>
  <c r="BZ35" i="37"/>
  <c r="CG35" i="37"/>
  <c r="CM35" i="37"/>
  <c r="CK35" i="37" s="1"/>
  <c r="CO35" i="37"/>
  <c r="L36" i="37"/>
  <c r="O36" i="37"/>
  <c r="R36" i="37"/>
  <c r="V36" i="37"/>
  <c r="Z36" i="37"/>
  <c r="AD36" i="37"/>
  <c r="AI36" i="37"/>
  <c r="AM36" i="37"/>
  <c r="AR36" i="37"/>
  <c r="AU36" i="37"/>
  <c r="AX36" i="37"/>
  <c r="BB36" i="37"/>
  <c r="BN36" i="37"/>
  <c r="BZ36" i="37"/>
  <c r="CG36" i="37"/>
  <c r="CM36" i="37"/>
  <c r="CK36" i="37" s="1"/>
  <c r="CO36" i="37"/>
  <c r="CZ36" i="37"/>
  <c r="L37" i="37"/>
  <c r="O37" i="37"/>
  <c r="R37" i="37"/>
  <c r="V37" i="37"/>
  <c r="Z37" i="37"/>
  <c r="AD37" i="37"/>
  <c r="AI37" i="37"/>
  <c r="AM37" i="37"/>
  <c r="AR37" i="37"/>
  <c r="AU37" i="37"/>
  <c r="AX37" i="37"/>
  <c r="BB37" i="37"/>
  <c r="BN37" i="37"/>
  <c r="BZ37" i="37"/>
  <c r="CG37" i="37"/>
  <c r="CM37" i="37"/>
  <c r="CK37" i="37" s="1"/>
  <c r="CO37" i="37"/>
  <c r="CZ37" i="37"/>
  <c r="L38" i="37"/>
  <c r="O38" i="37"/>
  <c r="R38" i="37"/>
  <c r="V38" i="37"/>
  <c r="Z38" i="37"/>
  <c r="AD38" i="37"/>
  <c r="AI38" i="37"/>
  <c r="AM38" i="37"/>
  <c r="AR38" i="37"/>
  <c r="AU38" i="37"/>
  <c r="AX38" i="37"/>
  <c r="BB38" i="37"/>
  <c r="BN38" i="37"/>
  <c r="BZ38" i="37"/>
  <c r="CG38" i="37"/>
  <c r="CM38" i="37"/>
  <c r="CK38" i="37" s="1"/>
  <c r="CO38" i="37"/>
  <c r="CZ38" i="37"/>
  <c r="L39" i="37"/>
  <c r="O39" i="37"/>
  <c r="R39" i="37"/>
  <c r="V39" i="37"/>
  <c r="Z39" i="37"/>
  <c r="AD39" i="37"/>
  <c r="AI39" i="37"/>
  <c r="AM39" i="37"/>
  <c r="AR39" i="37"/>
  <c r="AU39" i="37"/>
  <c r="AX39" i="37"/>
  <c r="BB39" i="37"/>
  <c r="BN39" i="37"/>
  <c r="BZ39" i="37"/>
  <c r="CG39" i="37"/>
  <c r="CM39" i="37"/>
  <c r="CK39" i="37" s="1"/>
  <c r="CO39" i="37"/>
  <c r="CZ39" i="37"/>
  <c r="I87" i="37"/>
  <c r="J87" i="37"/>
  <c r="K87" i="37"/>
  <c r="M87" i="37"/>
  <c r="P87" i="37"/>
  <c r="Q87" i="37"/>
  <c r="S87" i="37"/>
  <c r="T87" i="37"/>
  <c r="U87" i="37"/>
  <c r="W87" i="37"/>
  <c r="X87" i="37"/>
  <c r="Y87" i="37"/>
  <c r="AA87" i="37"/>
  <c r="AB87" i="37"/>
  <c r="AC87" i="37"/>
  <c r="AE87" i="37"/>
  <c r="AF87" i="37"/>
  <c r="AG87" i="37"/>
  <c r="AJ87" i="37"/>
  <c r="AK87" i="37"/>
  <c r="AN87" i="37"/>
  <c r="AO87" i="37"/>
  <c r="AP87" i="37"/>
  <c r="AQ87" i="37"/>
  <c r="AS87" i="37"/>
  <c r="AT87" i="37"/>
  <c r="AV87" i="37"/>
  <c r="AW87" i="37"/>
  <c r="AY87" i="37"/>
  <c r="AZ87" i="37"/>
  <c r="BA87" i="37"/>
  <c r="BC87" i="37"/>
  <c r="BD87" i="37"/>
  <c r="BE87" i="37"/>
  <c r="BF87" i="37"/>
  <c r="BG87" i="37"/>
  <c r="BH87" i="37"/>
  <c r="BI87" i="37"/>
  <c r="BJ87" i="37"/>
  <c r="BK87" i="37"/>
  <c r="BL87" i="37"/>
  <c r="BM87" i="37"/>
  <c r="BO87" i="37"/>
  <c r="BP87" i="37"/>
  <c r="BQ87" i="37"/>
  <c r="BR87" i="37"/>
  <c r="BS87" i="37"/>
  <c r="BT87" i="37"/>
  <c r="BU87" i="37"/>
  <c r="BV87" i="37"/>
  <c r="BW87" i="37"/>
  <c r="BX87" i="37"/>
  <c r="BY87" i="37"/>
  <c r="CA87" i="37"/>
  <c r="CB87" i="37"/>
  <c r="CC87" i="37"/>
  <c r="CD87" i="37"/>
  <c r="CE87" i="37"/>
  <c r="CF87" i="37"/>
  <c r="CH87" i="37"/>
  <c r="CI87" i="37"/>
  <c r="CJ87" i="37"/>
  <c r="CL87" i="37"/>
  <c r="CN87" i="37"/>
  <c r="CP87" i="37"/>
  <c r="CQ87" i="37"/>
  <c r="CR87" i="37"/>
  <c r="CS87" i="37"/>
  <c r="CT87" i="37"/>
  <c r="CU87" i="37"/>
  <c r="CV87" i="37"/>
  <c r="CW87" i="37"/>
  <c r="CX87" i="37"/>
  <c r="L23" i="37"/>
  <c r="G23" i="37"/>
  <c r="AL25" i="37"/>
  <c r="CY33" i="42" l="1"/>
  <c r="CI33" i="42"/>
  <c r="CA33" i="42"/>
  <c r="BS33" i="42"/>
  <c r="BK33" i="42"/>
  <c r="BC33" i="42"/>
  <c r="AU33" i="42"/>
  <c r="AI33" i="42"/>
  <c r="AA33" i="42"/>
  <c r="S33" i="42"/>
  <c r="DE33" i="42"/>
  <c r="CW33" i="42"/>
  <c r="CO33" i="42"/>
  <c r="CG33" i="42"/>
  <c r="BY33" i="42"/>
  <c r="BQ33" i="42"/>
  <c r="BI33" i="42"/>
  <c r="DD33" i="42"/>
  <c r="CV33" i="42"/>
  <c r="CN33" i="42"/>
  <c r="BX33" i="42"/>
  <c r="BP33" i="42"/>
  <c r="AZ33" i="42"/>
  <c r="AF33" i="42"/>
  <c r="X33" i="42"/>
  <c r="P33" i="42"/>
  <c r="CK33" i="42"/>
  <c r="CC33" i="42"/>
  <c r="BE33" i="42"/>
  <c r="BU33" i="42"/>
  <c r="AW33" i="42"/>
  <c r="DA33" i="42"/>
  <c r="BM33" i="42"/>
  <c r="M33" i="42"/>
  <c r="BB33" i="42"/>
  <c r="CD33" i="42"/>
  <c r="CZ33" i="42"/>
  <c r="CP33" i="42"/>
  <c r="BG33" i="42"/>
  <c r="BZ33" i="42"/>
  <c r="AY33" i="42"/>
  <c r="CB33" i="42"/>
  <c r="K33" i="42"/>
  <c r="O33" i="42"/>
  <c r="AR33" i="42"/>
  <c r="CH33" i="42"/>
  <c r="CT33" i="42"/>
  <c r="BJ33" i="42"/>
  <c r="AB33" i="42"/>
  <c r="AO33" i="42"/>
  <c r="CQ33" i="42"/>
  <c r="CS33" i="42"/>
  <c r="U33" i="42"/>
  <c r="CR33" i="42"/>
  <c r="DC33" i="42"/>
  <c r="BR33" i="42"/>
  <c r="AQ33" i="42"/>
  <c r="N33" i="42"/>
  <c r="CF33" i="42"/>
  <c r="CE33" i="42"/>
  <c r="AX33" i="42"/>
  <c r="AP33" i="42"/>
  <c r="CM33" i="42"/>
  <c r="T33" i="42"/>
  <c r="BA33" i="42"/>
  <c r="DB33" i="42"/>
  <c r="AC33" i="42"/>
  <c r="CJ33" i="42"/>
  <c r="BL33" i="42"/>
  <c r="BD33" i="42"/>
  <c r="BT33" i="42"/>
  <c r="L33" i="42"/>
  <c r="BV33" i="42"/>
  <c r="BO33" i="42"/>
  <c r="AH33" i="42"/>
  <c r="AJ33" i="42"/>
  <c r="AE33" i="42"/>
  <c r="V33" i="42"/>
  <c r="CU33" i="42"/>
  <c r="Y33" i="42"/>
  <c r="BH33" i="42"/>
  <c r="AG33" i="42"/>
  <c r="CL33" i="42"/>
  <c r="AD33" i="42"/>
  <c r="BN33" i="42"/>
  <c r="AV33" i="42"/>
  <c r="CX33" i="42"/>
  <c r="AT33" i="42"/>
  <c r="BW33" i="42"/>
  <c r="BF33" i="42"/>
  <c r="W33" i="42"/>
  <c r="Z33" i="42"/>
  <c r="CZ23" i="41"/>
  <c r="CZ87" i="41" s="1"/>
  <c r="CY87" i="41"/>
  <c r="DF23" i="40"/>
  <c r="DF32" i="40" s="1"/>
  <c r="DF33" i="40" s="1"/>
  <c r="DE32" i="40"/>
  <c r="J33" i="40"/>
  <c r="CZ23" i="39"/>
  <c r="CZ87" i="39" s="1"/>
  <c r="CY87" i="39"/>
  <c r="CU32" i="38"/>
  <c r="AL37" i="37"/>
  <c r="O87" i="37"/>
  <c r="BZ87" i="37"/>
  <c r="N36" i="37"/>
  <c r="N33" i="37"/>
  <c r="AL35" i="37"/>
  <c r="AL39" i="37"/>
  <c r="AR24" i="38"/>
  <c r="AR25" i="38"/>
  <c r="AO32" i="38"/>
  <c r="CM32" i="38"/>
  <c r="Q24" i="38"/>
  <c r="BT32" i="38"/>
  <c r="BH32" i="38"/>
  <c r="U32" i="38"/>
  <c r="BD32" i="38"/>
  <c r="Q27" i="38"/>
  <c r="AR28" i="38"/>
  <c r="AS32" i="38"/>
  <c r="R32" i="38"/>
  <c r="AR23" i="38"/>
  <c r="AR30" i="38"/>
  <c r="Q29" i="38"/>
  <c r="AR29" i="38"/>
  <c r="CS32" i="38"/>
  <c r="AC32" i="38"/>
  <c r="Q23" i="38"/>
  <c r="AR31" i="38"/>
  <c r="AG32" i="38"/>
  <c r="Q28" i="38"/>
  <c r="Q31" i="38"/>
  <c r="DE31" i="38" s="1"/>
  <c r="CF32" i="38"/>
  <c r="AX32" i="38"/>
  <c r="J23" i="38"/>
  <c r="J32" i="38" s="1"/>
  <c r="Q26" i="38"/>
  <c r="DE26" i="38" s="1"/>
  <c r="DF26" i="38" s="1"/>
  <c r="AR26" i="38"/>
  <c r="Q25" i="38"/>
  <c r="DE25" i="38" s="1"/>
  <c r="DF25" i="38" s="1"/>
  <c r="BA32" i="38"/>
  <c r="Q30" i="38"/>
  <c r="O32" i="38"/>
  <c r="AR27" i="38"/>
  <c r="AL34" i="37"/>
  <c r="AL32" i="37"/>
  <c r="N32" i="37"/>
  <c r="N39" i="37"/>
  <c r="Z87" i="37"/>
  <c r="AI87" i="37"/>
  <c r="CM87" i="37"/>
  <c r="N30" i="37"/>
  <c r="N28" i="37"/>
  <c r="N26" i="37"/>
  <c r="AD87" i="37"/>
  <c r="CO87" i="37"/>
  <c r="AU87" i="37"/>
  <c r="N24" i="37"/>
  <c r="N23" i="37"/>
  <c r="CY23" i="37" s="1"/>
  <c r="AX87" i="37"/>
  <c r="N31" i="37"/>
  <c r="AL30" i="37"/>
  <c r="N29" i="37"/>
  <c r="AL28" i="37"/>
  <c r="N27" i="37"/>
  <c r="AL26" i="37"/>
  <c r="BN87" i="37"/>
  <c r="AR87" i="37"/>
  <c r="V87" i="37"/>
  <c r="AM87" i="37"/>
  <c r="AL36" i="37"/>
  <c r="N35" i="37"/>
  <c r="CG87" i="37"/>
  <c r="N38" i="37"/>
  <c r="BB87" i="37"/>
  <c r="N34" i="37"/>
  <c r="N37" i="37"/>
  <c r="AL23" i="37"/>
  <c r="G87" i="37"/>
  <c r="AL38" i="37"/>
  <c r="CK87" i="37"/>
  <c r="DE24" i="38"/>
  <c r="DF24" i="38" s="1"/>
  <c r="DE27" i="38"/>
  <c r="DF27" i="38" s="1"/>
  <c r="CQ32" i="38"/>
  <c r="AL24" i="37"/>
  <c r="K32" i="38"/>
  <c r="R87" i="37"/>
  <c r="N25" i="37"/>
  <c r="AL33" i="37"/>
  <c r="L87" i="37"/>
  <c r="CT88" i="41" l="1"/>
  <c r="CL88" i="41"/>
  <c r="CD88" i="41"/>
  <c r="BV88" i="41"/>
  <c r="BF88" i="41"/>
  <c r="AP88" i="41"/>
  <c r="AG88" i="41"/>
  <c r="Y88" i="41"/>
  <c r="Q88" i="41"/>
  <c r="I88" i="41"/>
  <c r="S88" i="41"/>
  <c r="K88" i="41"/>
  <c r="CY88" i="41"/>
  <c r="CZ88" i="41" s="1"/>
  <c r="AJ88" i="41"/>
  <c r="CX88" i="41"/>
  <c r="CP88" i="41"/>
  <c r="CH88" i="41"/>
  <c r="BR88" i="41"/>
  <c r="BJ88" i="41"/>
  <c r="AT88" i="41"/>
  <c r="AC88" i="41"/>
  <c r="U88" i="41"/>
  <c r="M88" i="41"/>
  <c r="CV88" i="41"/>
  <c r="CN88" i="41"/>
  <c r="CF88" i="41"/>
  <c r="BX88" i="41"/>
  <c r="BP88" i="41"/>
  <c r="BH88" i="41"/>
  <c r="AZ88" i="41"/>
  <c r="AA88" i="41"/>
  <c r="AD88" i="41"/>
  <c r="H88" i="41"/>
  <c r="AO88" i="41"/>
  <c r="BD88" i="41"/>
  <c r="T88" i="41"/>
  <c r="AM88" i="41"/>
  <c r="L88" i="41"/>
  <c r="BZ88" i="41"/>
  <c r="P88" i="41"/>
  <c r="AV88" i="41"/>
  <c r="J88" i="41"/>
  <c r="CQ88" i="41"/>
  <c r="AS88" i="41"/>
  <c r="CE88" i="41"/>
  <c r="AI88" i="41"/>
  <c r="AB88" i="41"/>
  <c r="CB88" i="41"/>
  <c r="BL88" i="41"/>
  <c r="V88" i="41"/>
  <c r="CA88" i="41"/>
  <c r="X88" i="41"/>
  <c r="AK88" i="41"/>
  <c r="BS88" i="41"/>
  <c r="BU88" i="41"/>
  <c r="BB88" i="41"/>
  <c r="AR88" i="41"/>
  <c r="AW88" i="41"/>
  <c r="BK88" i="41"/>
  <c r="AE88" i="41"/>
  <c r="CI88" i="41"/>
  <c r="BN88" i="41"/>
  <c r="AN88" i="41"/>
  <c r="AQ88" i="41"/>
  <c r="R88" i="41"/>
  <c r="CW88" i="41"/>
  <c r="CO88" i="41"/>
  <c r="CU88" i="41"/>
  <c r="BO88" i="41"/>
  <c r="BG88" i="41"/>
  <c r="CC88" i="41"/>
  <c r="BA88" i="41"/>
  <c r="AY88" i="41"/>
  <c r="BC88" i="41"/>
  <c r="AX88" i="41"/>
  <c r="CM88" i="41"/>
  <c r="W88" i="41"/>
  <c r="AU88" i="41"/>
  <c r="BW88" i="41"/>
  <c r="CG88" i="41"/>
  <c r="BQ88" i="41"/>
  <c r="BE88" i="41"/>
  <c r="CR88" i="41"/>
  <c r="CS88" i="41"/>
  <c r="CJ88" i="41"/>
  <c r="BY88" i="41"/>
  <c r="BT88" i="41"/>
  <c r="AF88" i="41"/>
  <c r="BM88" i="41"/>
  <c r="Z88" i="41"/>
  <c r="BI88" i="41"/>
  <c r="AL88" i="41"/>
  <c r="G88" i="41"/>
  <c r="CK88" i="41"/>
  <c r="N88" i="41"/>
  <c r="O88" i="41"/>
  <c r="BV33" i="40"/>
  <c r="N33" i="40"/>
  <c r="BN33" i="40"/>
  <c r="BF33" i="40"/>
  <c r="DE33" i="40"/>
  <c r="CD33" i="40"/>
  <c r="V33" i="40"/>
  <c r="CT33" i="40"/>
  <c r="AD33" i="40"/>
  <c r="DB33" i="40"/>
  <c r="AP33" i="40"/>
  <c r="CL33" i="40"/>
  <c r="AO33" i="40"/>
  <c r="CS33" i="40"/>
  <c r="CO33" i="40"/>
  <c r="BQ33" i="40"/>
  <c r="AI33" i="40"/>
  <c r="BY33" i="40"/>
  <c r="CU33" i="40"/>
  <c r="BT33" i="40"/>
  <c r="CV33" i="40"/>
  <c r="CM33" i="40"/>
  <c r="CY33" i="40"/>
  <c r="BZ33" i="40"/>
  <c r="AY33" i="40"/>
  <c r="CZ33" i="40"/>
  <c r="Z33" i="40"/>
  <c r="DC33" i="40"/>
  <c r="DD33" i="40"/>
  <c r="CW33" i="40"/>
  <c r="S33" i="40"/>
  <c r="T33" i="40"/>
  <c r="AV33" i="40"/>
  <c r="DA33" i="40"/>
  <c r="BJ33" i="40"/>
  <c r="U33" i="40"/>
  <c r="AJ33" i="40"/>
  <c r="AX33" i="40"/>
  <c r="P33" i="40"/>
  <c r="CF33" i="40"/>
  <c r="AT33" i="40"/>
  <c r="CR33" i="40"/>
  <c r="BL33" i="40"/>
  <c r="L33" i="40"/>
  <c r="CB33" i="40"/>
  <c r="BE33" i="40"/>
  <c r="AE33" i="40"/>
  <c r="BP33" i="40"/>
  <c r="Y33" i="40"/>
  <c r="BR33" i="40"/>
  <c r="W33" i="40"/>
  <c r="AZ33" i="40"/>
  <c r="BG33" i="40"/>
  <c r="AA33" i="40"/>
  <c r="R33" i="40"/>
  <c r="BW33" i="40"/>
  <c r="CJ33" i="40"/>
  <c r="AH33" i="40"/>
  <c r="CX33" i="40"/>
  <c r="Q33" i="40"/>
  <c r="BU33" i="40"/>
  <c r="CE33" i="40"/>
  <c r="AU33" i="40"/>
  <c r="CP33" i="40"/>
  <c r="BD33" i="40"/>
  <c r="CA33" i="40"/>
  <c r="BI33" i="40"/>
  <c r="BK33" i="40"/>
  <c r="CH33" i="40"/>
  <c r="BB33" i="40"/>
  <c r="AB33" i="40"/>
  <c r="CN33" i="40"/>
  <c r="BS33" i="40"/>
  <c r="AQ33" i="40"/>
  <c r="BX33" i="40"/>
  <c r="AC33" i="40"/>
  <c r="BC33" i="40"/>
  <c r="BO33" i="40"/>
  <c r="BA33" i="40"/>
  <c r="M33" i="40"/>
  <c r="CI33" i="40"/>
  <c r="CG33" i="40"/>
  <c r="AW33" i="40"/>
  <c r="X33" i="40"/>
  <c r="AF33" i="40"/>
  <c r="BH33" i="40"/>
  <c r="CK33" i="40"/>
  <c r="AG33" i="40"/>
  <c r="CC33" i="40"/>
  <c r="BM33" i="40"/>
  <c r="AS33" i="40"/>
  <c r="AR33" i="40"/>
  <c r="CQ33" i="40"/>
  <c r="O33" i="40"/>
  <c r="K33" i="40"/>
  <c r="CS88" i="39"/>
  <c r="CC88" i="39"/>
  <c r="BU88" i="39"/>
  <c r="BM88" i="39"/>
  <c r="BE88" i="39"/>
  <c r="AW88" i="39"/>
  <c r="AO88" i="39"/>
  <c r="AF88" i="39"/>
  <c r="X88" i="39"/>
  <c r="P88" i="39"/>
  <c r="CR88" i="39"/>
  <c r="CJ88" i="39"/>
  <c r="CB88" i="39"/>
  <c r="BT88" i="39"/>
  <c r="BL88" i="39"/>
  <c r="BD88" i="39"/>
  <c r="AV88" i="39"/>
  <c r="AN88" i="39"/>
  <c r="AE88" i="39"/>
  <c r="W88" i="39"/>
  <c r="CY88" i="39"/>
  <c r="CZ88" i="39" s="1"/>
  <c r="CV88" i="39"/>
  <c r="CN88" i="39"/>
  <c r="CF88" i="39"/>
  <c r="BX88" i="39"/>
  <c r="BP88" i="39"/>
  <c r="BH88" i="39"/>
  <c r="AZ88" i="39"/>
  <c r="AJ88" i="39"/>
  <c r="AA88" i="39"/>
  <c r="S88" i="39"/>
  <c r="K88" i="39"/>
  <c r="M88" i="39"/>
  <c r="T88" i="39"/>
  <c r="BZ88" i="39"/>
  <c r="CH88" i="39"/>
  <c r="CT88" i="39"/>
  <c r="BR88" i="39"/>
  <c r="AC88" i="39"/>
  <c r="AQ88" i="39"/>
  <c r="AS88" i="39"/>
  <c r="J88" i="39"/>
  <c r="BF88" i="39"/>
  <c r="Y88" i="39"/>
  <c r="CA88" i="39"/>
  <c r="AP88" i="39"/>
  <c r="BC88" i="39"/>
  <c r="CD88" i="39"/>
  <c r="AG88" i="39"/>
  <c r="BO88" i="39"/>
  <c r="AK88" i="39"/>
  <c r="CU88" i="39"/>
  <c r="BA88" i="39"/>
  <c r="BK88" i="39"/>
  <c r="CP88" i="39"/>
  <c r="AT88" i="39"/>
  <c r="BW88" i="39"/>
  <c r="BV88" i="39"/>
  <c r="L88" i="39"/>
  <c r="BS88" i="39"/>
  <c r="CG88" i="39"/>
  <c r="Q88" i="39"/>
  <c r="CL88" i="39"/>
  <c r="AX88" i="39"/>
  <c r="AR88" i="39"/>
  <c r="V88" i="39"/>
  <c r="BQ88" i="39"/>
  <c r="CM88" i="39"/>
  <c r="BB88" i="39"/>
  <c r="O88" i="39"/>
  <c r="BG88" i="39"/>
  <c r="AI88" i="39"/>
  <c r="BJ88" i="39"/>
  <c r="CW88" i="39"/>
  <c r="CX88" i="39"/>
  <c r="AY88" i="39"/>
  <c r="CE88" i="39"/>
  <c r="CQ88" i="39"/>
  <c r="BY88" i="39"/>
  <c r="AB88" i="39"/>
  <c r="AU88" i="39"/>
  <c r="R88" i="39"/>
  <c r="I88" i="39"/>
  <c r="Z88" i="39"/>
  <c r="AD88" i="39"/>
  <c r="CI88" i="39"/>
  <c r="BI88" i="39"/>
  <c r="CO88" i="39"/>
  <c r="U88" i="39"/>
  <c r="BN88" i="39"/>
  <c r="AM88" i="39"/>
  <c r="H88" i="39"/>
  <c r="N88" i="39"/>
  <c r="CK88" i="39"/>
  <c r="AL88" i="39"/>
  <c r="G88" i="39"/>
  <c r="DE29" i="38"/>
  <c r="DF29" i="38" s="1"/>
  <c r="AL87" i="37"/>
  <c r="DE28" i="38"/>
  <c r="DF28" i="38" s="1"/>
  <c r="DE30" i="38"/>
  <c r="DF30" i="38" s="1"/>
  <c r="DE23" i="38"/>
  <c r="DF23" i="38" s="1"/>
  <c r="AR32" i="38"/>
  <c r="Q32" i="38"/>
  <c r="N87" i="37"/>
  <c r="CY87" i="37"/>
  <c r="AL88" i="37" s="1"/>
  <c r="CZ23" i="37"/>
  <c r="CZ87" i="37" s="1"/>
  <c r="DE32" i="38" l="1"/>
  <c r="BW33" i="38" s="1"/>
  <c r="DF32" i="38"/>
  <c r="R88" i="37"/>
  <c r="AU33" i="38"/>
  <c r="BG33" i="38"/>
  <c r="AW33" i="38"/>
  <c r="V33" i="38"/>
  <c r="J33" i="38"/>
  <c r="CU88" i="37"/>
  <c r="BS88" i="37"/>
  <c r="CA88" i="37"/>
  <c r="CJ88" i="37"/>
  <c r="S88" i="37"/>
  <c r="H88" i="37"/>
  <c r="AT88" i="37"/>
  <c r="BR88" i="37"/>
  <c r="AY88" i="37"/>
  <c r="BT88" i="37"/>
  <c r="AN88" i="37"/>
  <c r="J88" i="37"/>
  <c r="BY88" i="37"/>
  <c r="P88" i="37"/>
  <c r="BL88" i="37"/>
  <c r="CP88" i="37"/>
  <c r="BD88" i="37"/>
  <c r="CB88" i="37"/>
  <c r="Q88" i="37"/>
  <c r="W88" i="37"/>
  <c r="CE88" i="37"/>
  <c r="O88" i="37"/>
  <c r="BA88" i="37"/>
  <c r="CH88" i="37"/>
  <c r="I88" i="37"/>
  <c r="BJ88" i="37"/>
  <c r="CQ88" i="37"/>
  <c r="AO88" i="37"/>
  <c r="BU88" i="37"/>
  <c r="AP88" i="37"/>
  <c r="CX88" i="37"/>
  <c r="BE88" i="37"/>
  <c r="CS88" i="37"/>
  <c r="U88" i="37"/>
  <c r="BK88" i="37"/>
  <c r="CD88" i="37"/>
  <c r="AF88" i="37"/>
  <c r="CY88" i="37"/>
  <c r="CZ88" i="37" s="1"/>
  <c r="AQ88" i="37"/>
  <c r="CC88" i="37"/>
  <c r="BM88" i="37"/>
  <c r="CL88" i="37"/>
  <c r="BO88" i="37"/>
  <c r="CN88" i="37"/>
  <c r="AK88" i="37"/>
  <c r="BZ88" i="37"/>
  <c r="BV88" i="37"/>
  <c r="AA88" i="37"/>
  <c r="CT88" i="37"/>
  <c r="CI88" i="37"/>
  <c r="BI88" i="37"/>
  <c r="CV88" i="37"/>
  <c r="AZ88" i="37"/>
  <c r="BC88" i="37"/>
  <c r="AS88" i="37"/>
  <c r="AE88" i="37"/>
  <c r="T88" i="37"/>
  <c r="AB88" i="37"/>
  <c r="BH88" i="37"/>
  <c r="AC88" i="37"/>
  <c r="BQ88" i="37"/>
  <c r="CW88" i="37"/>
  <c r="AG88" i="37"/>
  <c r="AD88" i="37"/>
  <c r="BN88" i="37"/>
  <c r="AM88" i="37"/>
  <c r="CG88" i="37"/>
  <c r="AW88" i="37"/>
  <c r="BW88" i="37"/>
  <c r="M88" i="37"/>
  <c r="AV88" i="37"/>
  <c r="X88" i="37"/>
  <c r="CO88" i="37"/>
  <c r="V88" i="37"/>
  <c r="BB88" i="37"/>
  <c r="Y88" i="37"/>
  <c r="BF88" i="37"/>
  <c r="Z88" i="37"/>
  <c r="AU88" i="37"/>
  <c r="K88" i="37"/>
  <c r="CF88" i="37"/>
  <c r="AX88" i="37"/>
  <c r="AR88" i="37"/>
  <c r="CM88" i="37"/>
  <c r="AJ88" i="37"/>
  <c r="G88" i="37"/>
  <c r="BX88" i="37"/>
  <c r="AI88" i="37"/>
  <c r="BP88" i="37"/>
  <c r="CR88" i="37"/>
  <c r="BG88" i="37"/>
  <c r="L88" i="37"/>
  <c r="CK88" i="37"/>
  <c r="N88" i="37"/>
  <c r="CA33" i="38" l="1"/>
  <c r="K33" i="38"/>
  <c r="BL33" i="38"/>
  <c r="S33" i="38"/>
  <c r="BN33" i="38"/>
  <c r="CT33" i="38"/>
  <c r="CC33" i="38"/>
  <c r="CG33" i="38"/>
  <c r="CQ33" i="38"/>
  <c r="BA33" i="38"/>
  <c r="AH33" i="38"/>
  <c r="CF33" i="38"/>
  <c r="Z33" i="38"/>
  <c r="CY33" i="38"/>
  <c r="CX33" i="38"/>
  <c r="AQ33" i="38"/>
  <c r="CP33" i="38"/>
  <c r="BP33" i="38"/>
  <c r="AO33" i="38"/>
  <c r="BD33" i="38"/>
  <c r="AR33" i="38"/>
  <c r="AS33" i="38"/>
  <c r="BV33" i="38"/>
  <c r="BB33" i="38"/>
  <c r="AC33" i="38"/>
  <c r="BI33" i="38"/>
  <c r="AX33" i="38"/>
  <c r="DC33" i="38"/>
  <c r="R33" i="38"/>
  <c r="M33" i="38"/>
  <c r="DD33" i="38"/>
  <c r="AE33" i="38"/>
  <c r="AA33" i="38"/>
  <c r="BQ33" i="38"/>
  <c r="N33" i="38"/>
  <c r="CL33" i="38"/>
  <c r="AT33" i="38"/>
  <c r="AI33" i="38"/>
  <c r="CH33" i="38"/>
  <c r="T33" i="38"/>
  <c r="AJ33" i="38"/>
  <c r="CI33" i="38"/>
  <c r="DB33" i="38"/>
  <c r="W33" i="38"/>
  <c r="AV33" i="38"/>
  <c r="AB33" i="38"/>
  <c r="U33" i="38"/>
  <c r="BX33" i="38"/>
  <c r="CO33" i="38"/>
  <c r="DE33" i="38"/>
  <c r="BU33" i="38"/>
  <c r="BM33" i="38"/>
  <c r="CB33" i="38"/>
  <c r="BR33" i="38"/>
  <c r="CR33" i="38"/>
  <c r="CU33" i="38"/>
  <c r="P33" i="38"/>
  <c r="BJ33" i="38"/>
  <c r="AF33" i="38"/>
  <c r="CS33" i="38"/>
  <c r="BY33" i="38"/>
  <c r="CN33" i="38"/>
  <c r="BF33" i="38"/>
  <c r="L33" i="38"/>
  <c r="BE33" i="38"/>
  <c r="AZ33" i="38"/>
  <c r="CW33" i="38"/>
  <c r="CZ33" i="38"/>
  <c r="BT33" i="38"/>
  <c r="AG33" i="38"/>
  <c r="DA33" i="38"/>
  <c r="BZ33" i="38"/>
  <c r="O33" i="38"/>
  <c r="Q33" i="38"/>
  <c r="CM33" i="38"/>
  <c r="CK33" i="38"/>
  <c r="BO33" i="38"/>
  <c r="Y33" i="38"/>
  <c r="X33" i="38"/>
  <c r="AY33" i="38"/>
  <c r="AD33" i="38"/>
  <c r="DF33" i="38"/>
  <c r="AP33" i="38"/>
  <c r="CE33" i="38"/>
  <c r="BC33" i="38"/>
  <c r="CD33" i="38"/>
  <c r="CV33" i="38"/>
  <c r="BH33" i="38"/>
  <c r="CJ33" i="38"/>
  <c r="BK33" i="38"/>
  <c r="BS33" i="38"/>
</calcChain>
</file>

<file path=xl/comments1.xml><?xml version="1.0" encoding="utf-8"?>
<comments xmlns="http://schemas.openxmlformats.org/spreadsheetml/2006/main">
  <authors>
    <author>Раис РыбакЀв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автоподборвысоты</t>
        </r>
      </text>
    </comment>
  </commentList>
</comments>
</file>

<file path=xl/comments2.xml><?xml version="1.0" encoding="utf-8"?>
<comments xmlns="http://schemas.openxmlformats.org/spreadsheetml/2006/main">
  <authors>
    <author>Раис РыбакЀв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автоподборвысоты</t>
        </r>
      </text>
    </comment>
  </commentList>
</comments>
</file>

<file path=xl/comments3.xml><?xml version="1.0" encoding="utf-8"?>
<comments xmlns="http://schemas.openxmlformats.org/spreadsheetml/2006/main">
  <authors>
    <author>Раис РыбакЀв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автоподборвысоты</t>
        </r>
      </text>
    </comment>
  </commentList>
</comments>
</file>

<file path=xl/comments4.xml><?xml version="1.0" encoding="utf-8"?>
<comments xmlns="http://schemas.openxmlformats.org/spreadsheetml/2006/main">
  <authors>
    <author>Раис РыбакЀв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автоподборвысоты</t>
        </r>
      </text>
    </comment>
  </commentList>
</comments>
</file>

<file path=xl/comments5.xml><?xml version="1.0" encoding="utf-8"?>
<comments xmlns="http://schemas.openxmlformats.org/spreadsheetml/2006/main">
  <authors>
    <author>Раис РыбакЀв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автоподборвысоты</t>
        </r>
      </text>
    </comment>
  </commentList>
</comments>
</file>

<file path=xl/sharedStrings.xml><?xml version="1.0" encoding="utf-8"?>
<sst xmlns="http://schemas.openxmlformats.org/spreadsheetml/2006/main" count="3766" uniqueCount="814">
  <si>
    <t>2.1.1 Расчет объема бюджетных ассигнований на оказание государственных услуг  на 2015 год (на текущий финансовый год)</t>
  </si>
  <si>
    <t>Наименование учреждения</t>
  </si>
  <si>
    <t>Код строки</t>
  </si>
  <si>
    <t>всего</t>
  </si>
  <si>
    <t>$_1$</t>
  </si>
  <si>
    <t>$_6$</t>
  </si>
  <si>
    <t>$_7$</t>
  </si>
  <si>
    <t>$_8$</t>
  </si>
  <si>
    <t>$_9$</t>
  </si>
  <si>
    <t>$_10$</t>
  </si>
  <si>
    <t>$_11$</t>
  </si>
  <si>
    <t>$_12$</t>
  </si>
  <si>
    <t>$_13$</t>
  </si>
  <si>
    <t>$_14$</t>
  </si>
  <si>
    <t>$_15$</t>
  </si>
  <si>
    <t>$_16$</t>
  </si>
  <si>
    <t>$_17$</t>
  </si>
  <si>
    <t>$_18$</t>
  </si>
  <si>
    <t>$_19$</t>
  </si>
  <si>
    <t>$_20$</t>
  </si>
  <si>
    <t>$_21$</t>
  </si>
  <si>
    <t>$_22$</t>
  </si>
  <si>
    <t>$_23$</t>
  </si>
  <si>
    <t>$_24$</t>
  </si>
  <si>
    <t>$_25$</t>
  </si>
  <si>
    <t>$_2$</t>
  </si>
  <si>
    <t>$_3$</t>
  </si>
  <si>
    <t>$_4$</t>
  </si>
  <si>
    <t>$_5$</t>
  </si>
  <si>
    <t>#Конец</t>
  </si>
  <si>
    <t>Всего</t>
  </si>
  <si>
    <t>3</t>
  </si>
  <si>
    <t>4</t>
  </si>
  <si>
    <t>5</t>
  </si>
  <si>
    <t>6</t>
  </si>
  <si>
    <t>денежное довольствие военнослужащим и сотрудникам, имеющим специальные звания</t>
  </si>
  <si>
    <t>страховые взносы в государственные внебюджетные фонды</t>
  </si>
  <si>
    <t>2. Расчет объема бюджетных ассигнований на предоставление субсидий на финансовое обеспечение выполнения государственного задания на оказание государственных услуг</t>
  </si>
  <si>
    <t>2.1 Расчет объема бюджетных ассигнований на оказание государственных услуг</t>
  </si>
  <si>
    <t>2.1.2 Расчет объема бюджетных ассигнований на оказание государственных услуг  на 2017 год (на первый год планового периода)</t>
  </si>
  <si>
    <t xml:space="preserve">Уникальный номер реестровой записи ведомственного 
перечня </t>
  </si>
  <si>
    <t>Государственная услуга</t>
  </si>
  <si>
    <t>Наименование учреждения, оказывающего государственную услугу</t>
  </si>
  <si>
    <t>Показатель объема</t>
  </si>
  <si>
    <t>Значение нормативных затрат на оказание единицы государственной услуги, руб</t>
  </si>
  <si>
    <t>Среднее значение размера платы (цены, тарифа) за оказание государственной услуги, руб</t>
  </si>
  <si>
    <t>Объем бюджетных ассигнований, тыс руб</t>
  </si>
  <si>
    <t>наименование</t>
  </si>
  <si>
    <t>единица измерения</t>
  </si>
  <si>
    <t>значение</t>
  </si>
  <si>
    <t>всего,
(гр. 12 + гр. 18 + гр. 20 + гр. 21 + гр. 22 + гр. 23 +
 + гр. 24 + гр. 25 +  гр. 26 + гр. 27 + гр. 33)</t>
  </si>
  <si>
    <t>в том числе:</t>
  </si>
  <si>
    <t>показатели, отражающие отраслевую специфику государственной услуги (содержание, условия (формы) оказания государственной услуги)</t>
  </si>
  <si>
    <t>затраты, непосредственно связанные с оказанием государственной услуги</t>
  </si>
  <si>
    <t>затраты на общехозяйственные нужды на оказание государственной услуги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</si>
  <si>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</si>
  <si>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</si>
  <si>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</si>
  <si>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</si>
  <si>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</si>
  <si>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</si>
  <si>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</si>
  <si>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</si>
  <si>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</si>
  <si>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</si>
  <si>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>всего,
(гр.13 + гр.14 + гр.15 + гр.16 + гр.17)</t>
  </si>
  <si>
    <t xml:space="preserve">из них: </t>
  </si>
  <si>
    <t>всего, 
(гр.27 +  гр.28 + гр.29+ гр.30 + гр.31)</t>
  </si>
  <si>
    <t xml:space="preserve">оплата труда работников, за исключением денежного довольствия военнослужащих и сотрудников, имеющих специальные звания </t>
  </si>
  <si>
    <t>денежное довольствие военнослужащих и сотрудников, имеющих специальные звания</t>
  </si>
  <si>
    <t>выплаты, зависящие от размера оплаты труда работников</t>
  </si>
  <si>
    <t>начисления на выплаты по оплате труда работников</t>
  </si>
  <si>
    <t>иные расходы, не зависящие от размера оплаты труда работников</t>
  </si>
  <si>
    <t>ГСМ</t>
  </si>
  <si>
    <t>оплата труда работников за исключением денежного довольствия военнослужащих и сотрудников, имеющих специальные звания</t>
  </si>
  <si>
    <t>#Услуги_Услуги_Н_Услуги_Уч</t>
  </si>
  <si>
    <t>$_name_characteristic$</t>
  </si>
  <si>
    <t>$_3_clone$</t>
  </si>
  <si>
    <t>$_27$</t>
  </si>
  <si>
    <t>$_ROWCODE$</t>
  </si>
  <si>
    <t>$_2_2015$</t>
  </si>
  <si>
    <t>$_3_1_2015$</t>
  </si>
  <si>
    <t>$_3_2015$</t>
  </si>
  <si>
    <t>$_3_2_2015$</t>
  </si>
  <si>
    <t>$_3_3_2015$</t>
  </si>
  <si>
    <t>$_3_4_2015$</t>
  </si>
  <si>
    <t>$_3_5_2015$</t>
  </si>
  <si>
    <t>$_4_2015$</t>
  </si>
  <si>
    <t>$_4_1_2015$</t>
  </si>
  <si>
    <t>$_5_2015$</t>
  </si>
  <si>
    <t>$_6_2015$</t>
  </si>
  <si>
    <t>$_7_2015$</t>
  </si>
  <si>
    <t>$_8_2015$</t>
  </si>
  <si>
    <t>$_9_2015$</t>
  </si>
  <si>
    <t>$_10_2015$</t>
  </si>
  <si>
    <t>$_11_1_2015$</t>
  </si>
  <si>
    <t>$_11_2015$</t>
  </si>
  <si>
    <t>$_11_2_2015$</t>
  </si>
  <si>
    <t>$_11_3_2015$</t>
  </si>
  <si>
    <t>$_11_4_2015$</t>
  </si>
  <si>
    <t>$_11_5_2015$</t>
  </si>
  <si>
    <t>$_12_2015$</t>
  </si>
  <si>
    <t>2.1.2 Расчет объема бюджетных ассигнований на оказание государственных услуг  на 2016 год (на текущий финансовый год)</t>
  </si>
  <si>
    <t>$_1_clone$</t>
  </si>
  <si>
    <t>$_2_2016$</t>
  </si>
  <si>
    <t>$_3_1_2016$</t>
  </si>
  <si>
    <t>$_3_2016$</t>
  </si>
  <si>
    <t>$_3_2_2016$</t>
  </si>
  <si>
    <t>$_3_3_2016$</t>
  </si>
  <si>
    <t>$_3_4_2016$</t>
  </si>
  <si>
    <t>$_3_5_2016$</t>
  </si>
  <si>
    <t>$_4_2016$</t>
  </si>
  <si>
    <t>$_4_1_2016$</t>
  </si>
  <si>
    <t>$_5_2016$</t>
  </si>
  <si>
    <t>$_6_2016$</t>
  </si>
  <si>
    <t>$_7_2016$</t>
  </si>
  <si>
    <t>$_8_2016$</t>
  </si>
  <si>
    <t>$_9_2016$</t>
  </si>
  <si>
    <t>$_10_2016$</t>
  </si>
  <si>
    <t>$_11_1_2016$</t>
  </si>
  <si>
    <t>$_11_2016$</t>
  </si>
  <si>
    <t>$_11_2_2016$</t>
  </si>
  <si>
    <t>$_11_3_2016$</t>
  </si>
  <si>
    <t>$_11_4_2016$</t>
  </si>
  <si>
    <t>$_11_5_2016$</t>
  </si>
  <si>
    <t>$_12_2016$</t>
  </si>
  <si>
    <t>$_2_2017$</t>
  </si>
  <si>
    <t>$_3_1_2017$</t>
  </si>
  <si>
    <t>$_3_2017$</t>
  </si>
  <si>
    <t>$_3_2_2017$</t>
  </si>
  <si>
    <t>$_3_3_2017$</t>
  </si>
  <si>
    <t>$_3_4_2017$</t>
  </si>
  <si>
    <t>$_3_5_2017$</t>
  </si>
  <si>
    <t>$_4_2017$</t>
  </si>
  <si>
    <t>$_4_1_2017$</t>
  </si>
  <si>
    <t>$_5_2017$</t>
  </si>
  <si>
    <t>$_6_2017$</t>
  </si>
  <si>
    <t>$_7_2017$</t>
  </si>
  <si>
    <t>$_8_2017$</t>
  </si>
  <si>
    <t>$_9_2017$</t>
  </si>
  <si>
    <t>$_10_2017$</t>
  </si>
  <si>
    <t>$_11_1_2017$</t>
  </si>
  <si>
    <t>$_11_2017$</t>
  </si>
  <si>
    <t>$_11_2_2017$</t>
  </si>
  <si>
    <t>$_11_3_2017$</t>
  </si>
  <si>
    <t>$_11_4_2017$</t>
  </si>
  <si>
    <t>$_11_5_2017$</t>
  </si>
  <si>
    <t>$_12_2017$</t>
  </si>
  <si>
    <t>$_26$</t>
  </si>
  <si>
    <t>$_2_2018$</t>
  </si>
  <si>
    <t>$_3_1_2018$</t>
  </si>
  <si>
    <t>$_3_2018$</t>
  </si>
  <si>
    <t>$_3_2_2018$</t>
  </si>
  <si>
    <t>$_3_3_2018$</t>
  </si>
  <si>
    <t>$_3_4_2018$</t>
  </si>
  <si>
    <t>$_3_5_2018$</t>
  </si>
  <si>
    <t>$_4_2018$</t>
  </si>
  <si>
    <t>$_4_1_2018$</t>
  </si>
  <si>
    <t>$_5_2018$</t>
  </si>
  <si>
    <t>$_6_2018$</t>
  </si>
  <si>
    <t>$_7_2018$</t>
  </si>
  <si>
    <t>$_8_2018$</t>
  </si>
  <si>
    <t>$_9_2018$</t>
  </si>
  <si>
    <t>$_10_2018$</t>
  </si>
  <si>
    <t>$_11_1_2018$</t>
  </si>
  <si>
    <t>$_11_2018$</t>
  </si>
  <si>
    <t>$_11_2_2018$</t>
  </si>
  <si>
    <t>$_11_3_2018$</t>
  </si>
  <si>
    <t>$_11_4_2018$</t>
  </si>
  <si>
    <t>$_11_5_2018$</t>
  </si>
  <si>
    <t>$_12_2018$</t>
  </si>
  <si>
    <t>2.2 Расчет объема бюджетных ассигнований и затрат на выполнение работ</t>
  </si>
  <si>
    <t>2.2.1 Расчет объема бюджетных ассигнований на выполнение работ</t>
  </si>
  <si>
    <t>2.2.1.1 Расчет объема бюджетных ассигнований на выполнение работ на 2015 год (на текущий финансовый год)</t>
  </si>
  <si>
    <t>Работа</t>
  </si>
  <si>
    <t>Значение нормативных затрат на выполнение единицы работы, руб</t>
  </si>
  <si>
    <t>всего,
(гр. 11 + гр. 17 + гр. 19 + гр. 20 + гр. 21 + гр. 22 +
 + гр. 23 + гр. 24 +  гр. 25 + гр. 26 + гр. 32)</t>
  </si>
  <si>
    <t>всего,
(гр.12 + гр.13 + гр.14 + гр.15 + гр.16)</t>
  </si>
  <si>
    <t>всего, 
(гр.26 + гр.27 +  гр.28 + гр.29+ гр.30)</t>
  </si>
  <si>
    <t>#Работы_РасчетЗатрат</t>
  </si>
  <si>
    <t>$_учреждение_clone$</t>
  </si>
  <si>
    <t>Группа учреждений, оказывающих государственную услугу, на которую установлены единые нормативные затраты</t>
  </si>
  <si>
    <t>Размер нормативных затрат на оказание единицы государственной услуги, руб</t>
  </si>
  <si>
    <t>Объем бюджетных ассигнований, тыс руб
(гр. 7*гр. 8)/1000)</t>
  </si>
  <si>
    <t>всего,
(гр. 9 + гр. 15 + гр. 17 + гр. 18+ гр. 19 +
+ гр. 20 + гр. 21 + гр. 22 + гр. 23 + гр. 29)</t>
  </si>
  <si>
    <t>код</t>
  </si>
  <si>
    <t>ОТ</t>
  </si>
  <si>
    <t>МЗ</t>
  </si>
  <si>
    <t>всего,
(гр.10 + гр.11 + гр.12 + гр.13 + гр.14)</t>
  </si>
  <si>
    <t>всего, 
(гр.24 + гр.25 + гр.26 + гр.27 + гр.28)</t>
  </si>
  <si>
    <t>$_9_1$</t>
  </si>
  <si>
    <t>$_учреждение_clone_Уч$</t>
  </si>
  <si>
    <t>$_3_Уч$</t>
  </si>
  <si>
    <t>$_7_Уч$</t>
  </si>
  <si>
    <t>$_SUM:УслугиУч:7$</t>
  </si>
  <si>
    <t>2.1.3 Расчет объема бюджетных ассигнований на оказание государственных услуг на  2017 год (на текущий финансовый год)</t>
  </si>
  <si>
    <t>$_4_Уч$</t>
  </si>
  <si>
    <t>$_8_Уч$</t>
  </si>
  <si>
    <t>$_SUM:УслугиУч:8$</t>
  </si>
  <si>
    <t>2.1.4 Расчет объема бюджетных ассигнований на оказание государственных услуг на  2018 год (на текущий финансовый год)</t>
  </si>
  <si>
    <t>$_5_Уч$</t>
  </si>
  <si>
    <t>$_9_Уч$</t>
  </si>
  <si>
    <t>$_SUM:УслугиУч:9$</t>
  </si>
  <si>
    <t>2.2.1.2 Расчет объема бюджетных ассигнований на выполнение государственных работ на 2016 год</t>
  </si>
  <si>
    <t>$_SUM:РасчетЗатрат:15$</t>
  </si>
  <si>
    <t xml:space="preserve">2.2.1.3 Расчет объема бюджетных ассигнований на выполнение государственных работ на  2017 год </t>
  </si>
  <si>
    <t>$_SUM:РасчетЗатрат:16$</t>
  </si>
  <si>
    <t xml:space="preserve">2.2.1.4 Расчет объема бюджетных ассигнований на выполнение государственных работ на  2018 год  </t>
  </si>
  <si>
    <t>$_SUM:РасчетЗатрат:17$</t>
  </si>
  <si>
    <t>2.2.2 Расчет затрат на выполнение государственных работ</t>
  </si>
  <si>
    <t>2.2.2.1 Расчет затрат на выполнение государственных работ на 2015 год (на текущий финансовый год)</t>
  </si>
  <si>
    <t>Государственная работа</t>
  </si>
  <si>
    <t>Наименование мероприятия</t>
  </si>
  <si>
    <t>Единица измерения</t>
  </si>
  <si>
    <t>Значение, руб</t>
  </si>
  <si>
    <t>Наименование нормы расходов средств</t>
  </si>
  <si>
    <t>Размер нормативных затрат на оказание единицы государственной работы, руб</t>
  </si>
  <si>
    <t>Объем бюджетных ассигнований, руб</t>
  </si>
  <si>
    <t>Нормативный правовой (правовой)акт,устанавливающий нормы расходов средств</t>
  </si>
  <si>
    <t>вид</t>
  </si>
  <si>
    <t>дата</t>
  </si>
  <si>
    <t>номер</t>
  </si>
  <si>
    <t>статья</t>
  </si>
  <si>
    <t>часть</t>
  </si>
  <si>
    <t>пункт</t>
  </si>
  <si>
    <t>абзац</t>
  </si>
  <si>
    <t>#СекцияРасчетЗатрат</t>
  </si>
  <si>
    <t>$_parent_table_2$</t>
  </si>
  <si>
    <t>$_parent_table_1$</t>
  </si>
  <si>
    <t>$_2_clone$</t>
  </si>
  <si>
    <t>#СекцияИтогПоМероприятию</t>
  </si>
  <si>
    <t>Итого нормативных затрат по мероприятию</t>
  </si>
  <si>
    <t>x</t>
  </si>
  <si>
    <t>#СекцияИтогПоГосРаботе</t>
  </si>
  <si>
    <t>Итого по государственной работе</t>
  </si>
  <si>
    <t>$_SUM:РасчетЗатрат:8$</t>
  </si>
  <si>
    <t>$_SUM:РасчетЗатрат:12$</t>
  </si>
  <si>
    <t>2.2.2.2 Расчет затрат на выполнение государственных работ на 2016 год</t>
  </si>
  <si>
    <t>Значение</t>
  </si>
  <si>
    <t>$_SUM:РасчетЗатрат:9$</t>
  </si>
  <si>
    <t>$_SUM:РасчетЗатрат:13$</t>
  </si>
  <si>
    <t xml:space="preserve">2.2.2.3 Расчет затрат на выполнение государственных работ на  2017 год </t>
  </si>
  <si>
    <t>Значение,</t>
  </si>
  <si>
    <t>90000000</t>
  </si>
  <si>
    <t>$_SUM:РасчетЗатрат:10$</t>
  </si>
  <si>
    <t>$_SUM:РасчетЗатрат:14$</t>
  </si>
  <si>
    <t xml:space="preserve">2.2.2.4 Расчет затрат на выполнение государственных работ на  2018 год </t>
  </si>
  <si>
    <t>$_SUM:РасчетЗатрат:11$</t>
  </si>
  <si>
    <t>2.3 Расчет объема бюджетных ассигнований на содержание имущества учреждения, не используемого для оказания государственных услуг (выполнения работ) и для общехозяйственных нужд, и на уплату налогов, в качестве объекта налогообложения по которым признается имущество учреждения</t>
  </si>
  <si>
    <t>2.3.1 Расчет объема бюджетных ассигнований на содержание имущества учреждения, не используемого для оказания государственных услуг (выполнения работ) и для общехозяйственных нужд, и на уплату налогов, в качестве объекта налогообложения по которым признается имущество учреждения, на  2015 год  (на текущий финансовый год)</t>
  </si>
  <si>
    <t>Размер нормативных затрат на содержание имущества, тыс руб</t>
  </si>
  <si>
    <t>на уплату налогов, в качестве объекта налогообложения по которым признается имущество учреждения</t>
  </si>
  <si>
    <t>на содержание имущества учреждения, не используемого для выполнения государственного задания, всего (гр. 5 + гр. 6)</t>
  </si>
  <si>
    <t>затраты на потребление электрической энергии (10% общего объема затрат учреждения в части указанного вида затрат в составе затрат на коммунальные услуги)</t>
  </si>
  <si>
    <t xml:space="preserve"> затраты на потребление тепловой энергии (50% общего объема затрат учреждения в части указанного вида затрат в составе затрат на коммунальные услуги)</t>
  </si>
  <si>
    <t>Справочно: Коэффициент платной деятельности</t>
  </si>
  <si>
    <t>#Затраты</t>
  </si>
  <si>
    <t>$_учреждение$</t>
  </si>
  <si>
    <t>Итого</t>
  </si>
  <si>
    <t>$_SUM:Затраты:14$</t>
  </si>
  <si>
    <t>$_SUM:Затраты:18$</t>
  </si>
  <si>
    <t>$_SUM:Затраты:6$</t>
  </si>
  <si>
    <t>$_SUM:Затраты:10$</t>
  </si>
  <si>
    <t>X</t>
  </si>
  <si>
    <t>$_SUM:Затраты:15$</t>
  </si>
  <si>
    <t>$_SUM:Затраты:7$</t>
  </si>
  <si>
    <t>$_SUM:Затраты:11$</t>
  </si>
  <si>
    <t>2.3 Расчет объема бюджетных ассигнований на содержание имущества</t>
  </si>
  <si>
    <t>2.3.2 Расчет объема бюджетных ассигнований на содержание имущества на 2016 год</t>
  </si>
  <si>
    <t xml:space="preserve"> Объем бюджетных ассигнований  </t>
  </si>
  <si>
    <t>на содержание имущества всего</t>
  </si>
  <si>
    <t>нормативные затраты на потребление электрической энергии (10% от общего объема затрат на потребление электрической энергии)</t>
  </si>
  <si>
    <t>нормативные затраты на потребление тепловой энергии (50% от общего объема затрат на потребление тепловой энергии)</t>
  </si>
  <si>
    <t>нормативные затраты на уплату налогов</t>
  </si>
  <si>
    <t>$_SUM:Затраты:3$</t>
  </si>
  <si>
    <t>$_SUM:Затраты:16$</t>
  </si>
  <si>
    <t>$_SUM:Затраты:20$</t>
  </si>
  <si>
    <t>$_SUM:Затраты:8$</t>
  </si>
  <si>
    <t>$_SUM:Затраты:12$</t>
  </si>
  <si>
    <t xml:space="preserve">2.3.3 Расчет объема бюджетных ассигнований на содержание имущества на  2017 год  </t>
  </si>
  <si>
    <t>$_SUM:Затраты:4$</t>
  </si>
  <si>
    <t>$_SUM:Затраты:17$</t>
  </si>
  <si>
    <t>$_SUM:Затраты:21$</t>
  </si>
  <si>
    <t>$_SUM:Затраты:9$</t>
  </si>
  <si>
    <t>$_SUM:Затраты:13$</t>
  </si>
  <si>
    <t xml:space="preserve">2.3.4 Расчет объема бюджетных ассигнований на содержание имущества на  2018 год  </t>
  </si>
  <si>
    <t>$_SUM:Затраты:5$</t>
  </si>
  <si>
    <t>2.4 Расчет объема бюджетных ассигнований на стипендиальный фонд</t>
  </si>
  <si>
    <t>2.4.1 Расчет объема бюджетных ассигнований на стипендиальный фонд  на 2015 год  (на текущий финансовый год)</t>
  </si>
  <si>
    <t>Количество получателей, чел</t>
  </si>
  <si>
    <t>Средний размер выплаты, руб/чел в год</t>
  </si>
  <si>
    <t>Объем бюджетных ассигнований, тыс руб (гр 3*гр 4 /1000)</t>
  </si>
  <si>
    <t>#Стипендия</t>
  </si>
  <si>
    <t>$_SUM:Стипендия:2$</t>
  </si>
  <si>
    <t>$_SUM:Стипендия:6$</t>
  </si>
  <si>
    <t>$_SUM:Стипендия:10$</t>
  </si>
  <si>
    <t>2.4.2 Расчет объема бюджетных ассигнований на стипендиальный фонд  на 2016 год  (на очередной финансовый год)</t>
  </si>
  <si>
    <t>$_SUM:Стипендия:3$</t>
  </si>
  <si>
    <t>$_SUM:Стипендия:7$</t>
  </si>
  <si>
    <t>$_SUM:Стипендия:11$</t>
  </si>
  <si>
    <t>2.4.3 Расчет объема бюджетных ассигнований на стипендиальный фонд  на 2017 год  (на первый год планового периода)</t>
  </si>
  <si>
    <t>$_SUM:Стипендия:4$</t>
  </si>
  <si>
    <t>$_SUM:Стипендия:8$</t>
  </si>
  <si>
    <t>$_SUM:Стипендия:12$</t>
  </si>
  <si>
    <t>2.4.4 Расчет объема бюджетных ассигнований на стипендиальный фонд  на 2018 год  (на второй год планового периода)</t>
  </si>
  <si>
    <t>$_SUM:Стипендия:5$</t>
  </si>
  <si>
    <t>$_SUM:Стипендия:9$</t>
  </si>
  <si>
    <t>$_SUM:Стипендия:13$</t>
  </si>
  <si>
    <t>Распределение по КОСГУ</t>
  </si>
  <si>
    <t>КОСГУ</t>
  </si>
  <si>
    <t>2015 год</t>
  </si>
  <si>
    <t>2016 год</t>
  </si>
  <si>
    <t>2017 год</t>
  </si>
  <si>
    <t>2018 год</t>
  </si>
  <si>
    <t>Код</t>
  </si>
  <si>
    <t>Наименование</t>
  </si>
  <si>
    <t>1.1</t>
  </si>
  <si>
    <t>2.2</t>
  </si>
  <si>
    <t>2.3</t>
  </si>
  <si>
    <t>2.4</t>
  </si>
  <si>
    <t>$РаспределениеПоКОСГУ:1:251$</t>
  </si>
  <si>
    <t>$РаспределениеПоКОСГУ:2:251$</t>
  </si>
  <si>
    <t>$РаспределениеПоКОСГУ:3:251$</t>
  </si>
  <si>
    <t>$РаспределениеПоКОСГУ:4:251$</t>
  </si>
  <si>
    <t>$РаспределениеПоКОСГУ:5:251$</t>
  </si>
  <si>
    <t>$РаспределениеПоКОСГУ:6:251$</t>
  </si>
  <si>
    <t>Всего:</t>
  </si>
  <si>
    <t>$РаспределениеПоКОСГУ:3:total$</t>
  </si>
  <si>
    <t>$РаспределениеПоКОСГУ:4:total$</t>
  </si>
  <si>
    <t>$РаспределениеПоКОСГУ:5:total$</t>
  </si>
  <si>
    <t>$РаспределениеПоКОСГУ:6:total$</t>
  </si>
  <si>
    <t>$_SUM_услуги_2_2017$</t>
  </si>
  <si>
    <t>$_SUM_услуги_3_1_2017$</t>
  </si>
  <si>
    <t>$_SUM_услуги_3_2017$</t>
  </si>
  <si>
    <t>$_SUM_услуги_3_2_2017$</t>
  </si>
  <si>
    <t>$_SUM_услуги_3_3_2017$</t>
  </si>
  <si>
    <t>$_SUM_услуги_3_4_2017$</t>
  </si>
  <si>
    <t>$_SUM_услуги_3_5_2017$</t>
  </si>
  <si>
    <t>$_SUM_услуги_4_2017$</t>
  </si>
  <si>
    <t>$_SUM_услуги_4_1_2017$</t>
  </si>
  <si>
    <t>$_SUM_услуги_5_2017$</t>
  </si>
  <si>
    <t>$_SUM_услуги_6_2017$</t>
  </si>
  <si>
    <t>$_SUM_услуги_7_2017$</t>
  </si>
  <si>
    <t>$_SUM_услуги_8_2017$</t>
  </si>
  <si>
    <t>$_SUM_услуги_9_2017$</t>
  </si>
  <si>
    <t>$_SUM_услуги_10_2017$</t>
  </si>
  <si>
    <t>$_SUM_услуги_11_1_2017$</t>
  </si>
  <si>
    <t>$_SUM_услуги_11_2017$</t>
  </si>
  <si>
    <t>$_SUM_услуги_11_2_2017$</t>
  </si>
  <si>
    <t>$_SUM_услуги_11_3_2017$</t>
  </si>
  <si>
    <t>$_SUM_услуги_11_4_2017$</t>
  </si>
  <si>
    <t>$_SUM_услуги_11_5_2017$</t>
  </si>
  <si>
    <t>$_SUM_услуги_12_2017$</t>
  </si>
  <si>
    <t>$_SUM_услуги_2_2018$</t>
  </si>
  <si>
    <t>$_SUM_услуги_3_1_2018$</t>
  </si>
  <si>
    <t>$_SUM_услуги_3_2018$</t>
  </si>
  <si>
    <t>$_SUM_услуги_3_2_2018$</t>
  </si>
  <si>
    <t>$_SUM_услуги_3_3_2018$</t>
  </si>
  <si>
    <t>$_SUM_услуги_3_4_2018$</t>
  </si>
  <si>
    <t>$_SUM_услуги_3_5_2018$</t>
  </si>
  <si>
    <t>$_SUM_услуги_4_2018$</t>
  </si>
  <si>
    <t>$_SUM_услуги_4_1_2018$</t>
  </si>
  <si>
    <t>$_SUM_услуги_5_2018$</t>
  </si>
  <si>
    <t>$_SUM_услуги_6_2018$</t>
  </si>
  <si>
    <t>$_SUM_услуги_7_2018$</t>
  </si>
  <si>
    <t>$_SUM_услуги_8_2018$</t>
  </si>
  <si>
    <t>$_SUM_услуги_9_2018$</t>
  </si>
  <si>
    <t>$_SUM_услуги_10_2018$</t>
  </si>
  <si>
    <t>$_SUM_услуги_11_1_2018$</t>
  </si>
  <si>
    <t>$_SUM_услуги_11_2018$</t>
  </si>
  <si>
    <t>$_SUM_услуги_11_2_2018$</t>
  </si>
  <si>
    <t>$_SUM_услуги_11_3_2018$</t>
  </si>
  <si>
    <t>$_SUM_услуги_11_4_2018$</t>
  </si>
  <si>
    <t>$_SUM_услуги_11_5_2018$</t>
  </si>
  <si>
    <t>$_SUM_услуги_12_2018$</t>
  </si>
  <si>
    <t>$_SUM_работы_2_2017$</t>
  </si>
  <si>
    <t>$_SUM_работы_3_2017$</t>
  </si>
  <si>
    <t>$_SUM_работы_3_1_2017$</t>
  </si>
  <si>
    <t>$_SUM_работы_3_2_2017$</t>
  </si>
  <si>
    <t>$_SUM_работы_3_3_2017$</t>
  </si>
  <si>
    <t>$_SUM_работы_3_4_2017$</t>
  </si>
  <si>
    <t>$_SUM_работы_3_5_2017$</t>
  </si>
  <si>
    <t>$_SUM_работы_4_2017$</t>
  </si>
  <si>
    <t>$_SUM_работы_4_1_2017$</t>
  </si>
  <si>
    <t>$_SUM_работы_5_2017$</t>
  </si>
  <si>
    <t>$_SUM_работы_6_2017$</t>
  </si>
  <si>
    <t>$_SUM_работы_7_2017$</t>
  </si>
  <si>
    <t>$_SUM_работы_8_2017$</t>
  </si>
  <si>
    <t>$_SUM_работы_9_2017$</t>
  </si>
  <si>
    <t>$_SUM_работы_10_2017$</t>
  </si>
  <si>
    <t>$_SUM_работы_11_2017$</t>
  </si>
  <si>
    <t>$_SUM_работы_11_1_2017$</t>
  </si>
  <si>
    <t>$_SUM_работы_11_2_2017$</t>
  </si>
  <si>
    <t>$_SUM_работы_11_3_2017$</t>
  </si>
  <si>
    <t>$_SUM_работы_11_4_2017$</t>
  </si>
  <si>
    <t>$_SUM_работы_11_5_2017$</t>
  </si>
  <si>
    <t>$_SUM_работы_12_2017$</t>
  </si>
  <si>
    <t>$_SUM_работы_2_2018$</t>
  </si>
  <si>
    <t>$_SUM_работы_3_2018$</t>
  </si>
  <si>
    <t>$_SUM_работы_3_1_2018$</t>
  </si>
  <si>
    <t>$_SUM_работы_3_2_2018$</t>
  </si>
  <si>
    <t>$_SUM_работы_3_3_2018$</t>
  </si>
  <si>
    <t>$_SUM_работы_3_4_2018$</t>
  </si>
  <si>
    <t>$_SUM_работы_3_5_2018$</t>
  </si>
  <si>
    <t>$_SUM_работы_4_2018$</t>
  </si>
  <si>
    <t>$_SUM_работы_4_1_2018$</t>
  </si>
  <si>
    <t>$_SUM_работы_5_2018$</t>
  </si>
  <si>
    <t>$_SUM_работы_6_2018$</t>
  </si>
  <si>
    <t>$_SUM_работы_7_2018$</t>
  </si>
  <si>
    <t>$_SUM_работы_8_2018$</t>
  </si>
  <si>
    <t>$_SUM_работы_9_2018$</t>
  </si>
  <si>
    <t>$_SUM_работы_10_2018$</t>
  </si>
  <si>
    <t>$_SUM_работы_11_2018$</t>
  </si>
  <si>
    <t>$_SUM_работы_11_1_2018$</t>
  </si>
  <si>
    <t>$_SUM_работы_11_2_2018$</t>
  </si>
  <si>
    <t>$_SUM_работы_11_3_2018$</t>
  </si>
  <si>
    <t>$_SUM_работы_11_4_2018$</t>
  </si>
  <si>
    <t>$_SUM_работы_11_5_2018$</t>
  </si>
  <si>
    <t>$_SUM_работы_12_2018$</t>
  </si>
  <si>
    <t>2.1.2 Расчет объема бюджетных ассигнований на оказание государственных услуг  на 2018 год (на второй год планового периода)</t>
  </si>
  <si>
    <t>2.2.1.1 Расчет объема бюджетных ассигнований на выполнение работ на 2017 год (на первый год планового периода)</t>
  </si>
  <si>
    <t>2.2.1.1 Расчет объема бюджетных ассигнований на выполнение работ на 2018 год (на второй год планового периода)</t>
  </si>
  <si>
    <t>2.3.1 Расчет объема бюджетных ассигнований на содержание имущества учреждения, не используемого для оказания государственных услуг (выполнения работ) и для общехозяйственных нужд, и на уплату налогов, в качестве объекта налогообложения по которым признается имущество учреждения, на  2017 год  (на первый год планового периода)</t>
  </si>
  <si>
    <t>2.3.1 Расчет объема бюджетных ассигнований на содержание имущества учреждения, не используемого для оказания государственных услуг (выполнения работ) и для общехозяйственных нужд, и на уплату налогов, в качестве объекта налогообложения по которым признается имущество учреждения, на  2018 год  (на второй год планового периода)</t>
  </si>
  <si>
    <t>всего,
(гр. 11 + гр. 17 + гр. 19 + гр. 20 + гр. 21 + гр. 22 +
 + гр. 23 + гр. 24 +  гр. 25 + гр. 31)</t>
  </si>
  <si>
    <t>всего,
(гр. 12 + гр. 18 + гр. 20 + гр. 21 + гр. 22 + гр. 23 +
 + гр. 24 + гр. 25 +  гр. 26 + гр. 32)</t>
  </si>
  <si>
    <t>годовой фонд оплаты труда (ФОТ)</t>
  </si>
  <si>
    <t>нормативное рабочее время (в год), на выполнение государственной работы, дни (часы) (Тр)</t>
  </si>
  <si>
    <t>общая продолжительность рабочего времени в год, дни (часы) (Тг)</t>
  </si>
  <si>
    <t>тариф страхового взноса, %</t>
  </si>
  <si>
    <t>количество</t>
  </si>
  <si>
    <t>срок полезного использования (лет)</t>
  </si>
  <si>
    <t>нормативные затраты на холодное водоснабжение и водоотведение</t>
  </si>
  <si>
    <t>тариф на холодное водоснабжение на соответствующий год</t>
  </si>
  <si>
    <t>объем потребления холодной воды в соответствующем году, куб.м</t>
  </si>
  <si>
    <t>тариф на водоотведение на соответствующий год.</t>
  </si>
  <si>
    <t>объем водоотведения в соответствующем году, куб.м</t>
  </si>
  <si>
    <t xml:space="preserve">Нормативные затраты на горячее водоснабжение </t>
  </si>
  <si>
    <t>тариф на горячее водоснабжение на соответствующий год</t>
  </si>
  <si>
    <t>объем потребления горячей воды в соответствующем году, куб.м</t>
  </si>
  <si>
    <t xml:space="preserve">Нормативные затраты на потребление тепловой энергии </t>
  </si>
  <si>
    <t>тариф на потребление тепловой энергии на соответствующий год</t>
  </si>
  <si>
    <t>объем потребления тепловой энергии в соответствующем году, Гкал</t>
  </si>
  <si>
    <t>Нормативные затраты на потребление электрической энергии</t>
  </si>
  <si>
    <t>тариф на электрическую энергию на соответствующий год</t>
  </si>
  <si>
    <t>объем потребления электрической энергии в соответствующем году, кВт/час</t>
  </si>
  <si>
    <t>нормативные затраты на оплату исполнения энергосервисного договора, %</t>
  </si>
  <si>
    <t>Нормативные затраты на содержание объектов недвижимого имущества  (СНИ)</t>
  </si>
  <si>
    <t>Нормативные затраты на техническое обслуживание и регламентно-профилактический ремонт систем охранно-тревожной сигнализации</t>
  </si>
  <si>
    <t>Нормативные затраты на проведение текущего ремонта</t>
  </si>
  <si>
    <t>Нормативные затраты на аренду недвижимого имущества и земельных участков</t>
  </si>
  <si>
    <t>Нормативные затраты на содержание прилегающей территории</t>
  </si>
  <si>
    <t>нормативные затраты на обслуживание и уборку помещения</t>
  </si>
  <si>
    <t>нормативные затраты на вывоз твердых бытовых отходов</t>
  </si>
  <si>
    <t>нормативные затраты на техническое обслуживание и регламентно-профилактический ремонт лифтов</t>
  </si>
  <si>
    <t>нормативные затраты на техническое обслуживание и регламентно-профилактический ремонт водонапорной насосной станции хозяйственно-питьевого и противопожарного водоснабжения</t>
  </si>
  <si>
    <t>нормативныее затраты на техническое обслуживание и регламентно-профилактический ремонт отопительной системы, в том числе на подготовку отопительной системы к зимнему сезону, индивидуального теплового пункта</t>
  </si>
  <si>
    <t>нормативные затраты на техническое обслуживание и регламентно-профилактический ремонт электрооборудования (электроподстанций, трансформаторных подстанций, электрощитовых) административного здания (помещения)</t>
  </si>
  <si>
    <t>нормативные затраты на другие виды работ/услуг по содержанию объектов недвижимого имущества.</t>
  </si>
  <si>
    <t>Нормативные затраты на содержание объектов особо ценного движимого имущества (СОЦДИ)</t>
  </si>
  <si>
    <t>нормативные затраты на техническое обслуживание и ремонт объектов особо ценного движимого имущества</t>
  </si>
  <si>
    <t>нормативные затраты на техническое обслуживание и регламентно-профилактический ремонт дизельных генераторных установок</t>
  </si>
  <si>
    <t>нормативные затраты на техническое обслуживание и регламентно-профилактический ремонт системы газового пожаротушения и систем пожарной сигнализации</t>
  </si>
  <si>
    <t>нормативные затраты на техническое обслуживание и регламентно-профилактический ремонт систем кондиционирования и вентиляции</t>
  </si>
  <si>
    <t>нормативные затраты на техническое обслуживание и регламентно-профилактический ремонт систем контроля и управления доступом</t>
  </si>
  <si>
    <t>нормативные затраты на техническое обслуживание и регламентно-профилактический ремонт систем автоматического диспетчерского управления</t>
  </si>
  <si>
    <t>нормативные затраты на техническое обслуживание и регламентно-профилактический ремонт систем видеонаблюдения</t>
  </si>
  <si>
    <t>нормативные затраты на материальные запасы, потребляемые в рамках содержания особо ценного движимого имущества, не отнесенные к нормативным затратам, непосредственно связанным с выполнением государственной работы</t>
  </si>
  <si>
    <t>нормативные затраты на обязательное страхование гражданской ответственности владельцев транспортных средств</t>
  </si>
  <si>
    <t>нормативные затраты на горюче-смазочные материалы</t>
  </si>
  <si>
    <t>нормативные затраты на другие виды работ/услуг по содержанию объектов особо ценного движимого имущества</t>
  </si>
  <si>
    <t>нормативные затраты на стационарную связь (местную, междугороднюю и международную телефонную связь)</t>
  </si>
  <si>
    <t>нормативные затраты на сотовую связь</t>
  </si>
  <si>
    <t>нормативные затраты на подключение к информационно-телекоммуникационной сети «Интернет» для планшетного компьютера</t>
  </si>
  <si>
    <t>нормативные затраты на подключение к информационно-телекоммуникационной сети «Интернет» для стационарного компьютера</t>
  </si>
  <si>
    <t>нормативные затраты на иные услуги связи</t>
  </si>
  <si>
    <t>нормативные затраты на наем транспортных средств</t>
  </si>
  <si>
    <t>нормативные затраты на иные транспортные услуги</t>
  </si>
  <si>
    <t>Нормативные затраты на приобретение транспортных услуг (ТУ)</t>
  </si>
  <si>
    <t xml:space="preserve">нормативные затраты на доставку грузов </t>
  </si>
  <si>
    <t>Нормативные затраты на приобретение прочих работ и услуг (ПНЗ)</t>
  </si>
  <si>
    <t>нормативные затраты на ремонт и техническое обслуживание офисной и бытовой оргтехники, мебели</t>
  </si>
  <si>
    <t>нормативные затраты на командировочные расходы (за исключением расходов, отнесенных к иным нормативным затратам в соответствии с характером выполняемых работ)</t>
  </si>
  <si>
    <t>нормативные затраты на приобретение и сопровождение программных продуктов</t>
  </si>
  <si>
    <t>нормативные затраты на уплату государственных пошлин (за исключением расходов, отнесенных к иным нормативным затратам в соответствии с характером выполняемых работ)</t>
  </si>
  <si>
    <t>нормативные затраты на повышение квалификации персонала</t>
  </si>
  <si>
    <t>нормативные затраты на приобретение мебели, канцелярских и хозяйственных товаров, периодической литературы</t>
  </si>
  <si>
    <t>нормативные затраты на приобретение бланков и переплетные работы</t>
  </si>
  <si>
    <t>иные нормативные затраты</t>
  </si>
  <si>
    <t>Нормативные затраты на общехозяйственные нужды</t>
  </si>
  <si>
    <t>ВСЕГО</t>
  </si>
  <si>
    <t>цена за ед</t>
  </si>
  <si>
    <t>Нормативные затраты на приобретение материальных запасов и особо ценного движимого имущества (МЗ и ОЦДИ)</t>
  </si>
  <si>
    <t>Нормативные затраты на коммунальные услуги  (КУ)</t>
  </si>
  <si>
    <t>Нормативные затраты на приобретение услуг связи  (УС)</t>
  </si>
  <si>
    <t>Сроки</t>
  </si>
  <si>
    <t>№</t>
  </si>
  <si>
    <t>Нормативные затраты на оплату труда и начисления на выплаты по оплате труда работников, непосредственно связанных с выполнением работы (ОТ1)</t>
  </si>
  <si>
    <t>Нормативные затраты, непосредственно связанные с выполнением работы</t>
  </si>
  <si>
    <t>нормативные затраты на оплату аренды каналов связи</t>
  </si>
  <si>
    <t>Нормативные затраты на оплату труда и начисления на выплаты по оплате труда работников, которые не принимают непосредственного участия в выполнении  работы  (ОТ2)</t>
  </si>
  <si>
    <t>Итого  по пункту</t>
  </si>
  <si>
    <t>Доля в общих расходах, %</t>
  </si>
  <si>
    <t>Форма №1 "Расчет стоимости программы наблюдений"</t>
  </si>
  <si>
    <t xml:space="preserve">Индексный номер пункта </t>
  </si>
  <si>
    <t>* Все расходы, осуществляемые из внебюджета отмечаются в ячейках желтой заливкой</t>
  </si>
  <si>
    <t>Наименование пункта  ______________________________________________________________</t>
  </si>
  <si>
    <t>Вид наблюдений____________________________________________________________________</t>
  </si>
  <si>
    <t>Разряд ____________________________________________________________________________</t>
  </si>
  <si>
    <t>Принадлежность к ТДС ____________________________________________________________</t>
  </si>
  <si>
    <t>Закреплен за (оперативное подразделение)  _________________________________________</t>
  </si>
  <si>
    <t>ЦГМС___________________________________________________________________________</t>
  </si>
  <si>
    <t>УГМС _____________________________________________________________________________</t>
  </si>
  <si>
    <t>Характеристика земельного участка _______м2       оформлен/не оформлен</t>
  </si>
  <si>
    <t xml:space="preserve">Характеристика помещений:
</t>
  </si>
  <si>
    <t xml:space="preserve">Основное:  ______ м2 </t>
  </si>
  <si>
    <t xml:space="preserve">Вспомогательное: ______ м2 </t>
  </si>
  <si>
    <t>оплата труда работников за исключением денежного довольствия военнослужащих и сотрудников, имеющих специальные звания **</t>
  </si>
  <si>
    <t>затраты на приобретение расходных материалов **</t>
  </si>
  <si>
    <t>иные материальные затраты **</t>
  </si>
  <si>
    <t>Иные затраты (ИНЗ) **</t>
  </si>
  <si>
    <t>Таблица 1</t>
  </si>
  <si>
    <t xml:space="preserve">должность </t>
  </si>
  <si>
    <t xml:space="preserve">продолжительность рабочего времени </t>
  </si>
  <si>
    <t xml:space="preserve"> *** Ячейки с фиолетовой заливкой не изменять! Формулы!</t>
  </si>
  <si>
    <t>затраты на оборудование **</t>
  </si>
  <si>
    <t>Таблица 1.3 затраты на приобретение расходных материалов **</t>
  </si>
  <si>
    <t>ед измерения</t>
  </si>
  <si>
    <t>Итого:</t>
  </si>
  <si>
    <t>норма расхода в год</t>
  </si>
  <si>
    <t>Таблица 1.3 затраты на приобретение запасных частей **</t>
  </si>
  <si>
    <t xml:space="preserve">затраты на приобретение горюче-смазочных материалов </t>
  </si>
  <si>
    <t>Таблица 1.4 иные материальные затраты **</t>
  </si>
  <si>
    <t>Таблица 1.5 иные затраты (ИНЗ) **, непосредственно связанные с выполнением работы</t>
  </si>
  <si>
    <t xml:space="preserve"> ** Ячейки, помеченные двумя звездочками расшифровываются в таблицах 1.1-1.6</t>
  </si>
  <si>
    <t>Таблица 1.1  затраты на оплату труда  работников, непосредственно связанных с выполнением работы (ОТ1)</t>
  </si>
  <si>
    <t>Таблица 1.6 затраты на оплату труда  работников, которые не принимают непосредственного участия в выполнении  работы  (ОТ2)</t>
  </si>
  <si>
    <t>сумма амортизации</t>
  </si>
  <si>
    <t>наименование оборудования</t>
  </si>
  <si>
    <t>наименование расходных материалов</t>
  </si>
  <si>
    <t>цена за ед (шт или кг)</t>
  </si>
  <si>
    <t>наименование ЗИПа</t>
  </si>
  <si>
    <t>предельный срок службы (лет)</t>
  </si>
  <si>
    <t xml:space="preserve">для какого оборудования </t>
  </si>
  <si>
    <t>наименование материальных затрат</t>
  </si>
  <si>
    <t>примечание</t>
  </si>
  <si>
    <t>наименование  затрат</t>
  </si>
  <si>
    <t xml:space="preserve">сотрудник </t>
  </si>
  <si>
    <t xml:space="preserve">зарплата </t>
  </si>
  <si>
    <t>в т.ч. внебюджет</t>
  </si>
  <si>
    <t>количество программ в год</t>
  </si>
  <si>
    <t>8 раз в сутки</t>
  </si>
  <si>
    <t>Итого 
на 1 программу</t>
  </si>
  <si>
    <t>Приземные метеорологические</t>
  </si>
  <si>
    <t>8-Срочные круглосуточные</t>
  </si>
  <si>
    <t>8-Срочные некруглосуточные</t>
  </si>
  <si>
    <t>4-Срочные</t>
  </si>
  <si>
    <t>Ежечасные круглосуточные</t>
  </si>
  <si>
    <t>Ежечасные некруглосуточные</t>
  </si>
  <si>
    <t>Оперативная информация по данным метеонаблюдений</t>
  </si>
  <si>
    <t>8-Срочные (проводимые АРМС)</t>
  </si>
  <si>
    <t>4-Срочные (проводимые АРМС)</t>
  </si>
  <si>
    <t>Наблюдения, проводимые на постах</t>
  </si>
  <si>
    <t>Градиентные метеонаблюдения, проводимые на мачтах и вышках</t>
  </si>
  <si>
    <t>Метеонаблюдения по программе станций (3 срока)</t>
  </si>
  <si>
    <t>Метеонаблюдения по программе станций (2 срока)</t>
  </si>
  <si>
    <t>Автоматизированные метеорологические комплексы</t>
  </si>
  <si>
    <t>Метеорологические радиолокационные</t>
  </si>
  <si>
    <t>Наблюдения по метеорологическому локатору МРЛ-1</t>
  </si>
  <si>
    <t>Наблюдения по метеорологическому локатору МРЛ-2</t>
  </si>
  <si>
    <t>Наблюдения по метеорологическому локатору МРЛ-5</t>
  </si>
  <si>
    <t>Метеорологические радиолокационные наблюдения</t>
  </si>
  <si>
    <t>Аэрологические</t>
  </si>
  <si>
    <t>Шаропилотные</t>
  </si>
  <si>
    <t>Температурно-ветровое зондирование с помощью Р/Т "МАЛАХИТ"</t>
  </si>
  <si>
    <t>Температурно-ветровое зондирование с помощью РЛС "МЕТЕОРИТ"("МЕТЕОР")</t>
  </si>
  <si>
    <t>Температурно-ветровое зондирование с помощью РЛС "МЕТЕОРИТ-2"</t>
  </si>
  <si>
    <t>Комплекс для автоматиз. автомат. обработки данных радиозондирования "ОКА-3"</t>
  </si>
  <si>
    <t>Радиоветровое зондирование с помощью РЛС "МЕТЕОРИТ"("МЕТЕОР")</t>
  </si>
  <si>
    <t>Зондирование с помощью РЛС "ТИТАН", АВК</t>
  </si>
  <si>
    <t>Наблюдения за аномальными явлениями погоды</t>
  </si>
  <si>
    <t>Гидрологические</t>
  </si>
  <si>
    <t>Гидрологические наблюдения на реках</t>
  </si>
  <si>
    <t>Гидрологические наблюдения на озерах и водохранилищах с берега</t>
  </si>
  <si>
    <t>Наблюдения на озерах и водохранилищах с плавучих станций</t>
  </si>
  <si>
    <t>Наблюдения за испарением</t>
  </si>
  <si>
    <t>Комплексные воднобалансовые наблюдения</t>
  </si>
  <si>
    <t>Наблюдения на болотах</t>
  </si>
  <si>
    <t>Составление и подача телеграмм о гидрологическом режиме</t>
  </si>
  <si>
    <t>Автоматизированные гидрологические комплексы</t>
  </si>
  <si>
    <t>Морские гидрометеорологические</t>
  </si>
  <si>
    <t>Прибрежные гидрологические</t>
  </si>
  <si>
    <t>Судовые гидрометеорологические, производимые штатными наблюдателями</t>
  </si>
  <si>
    <t>Дополнительные судовые гидрометеорологические, производимые штатными наблюдателями</t>
  </si>
  <si>
    <t>Судовые гидрометеорологические, производимые штурманским составом</t>
  </si>
  <si>
    <t>Наблюдения на морских устьях рек</t>
  </si>
  <si>
    <t>Оперативная информация по данным морских гидрометеорологических наблюдений</t>
  </si>
  <si>
    <t>Агрометеорологические</t>
  </si>
  <si>
    <t>Наблюдения на станциях и постах</t>
  </si>
  <si>
    <t>Наземные маршрутные</t>
  </si>
  <si>
    <t>Визуальные авиамаршрутные</t>
  </si>
  <si>
    <t>Определение агрогидрологических свойств почвы</t>
  </si>
  <si>
    <t>Оперативная информация по данным гидрометеорологических наблюдений</t>
  </si>
  <si>
    <t>Автоматизированные агрометеорологические комплексы</t>
  </si>
  <si>
    <t>Специальные гидрометеорологические</t>
  </si>
  <si>
    <t>Наблюдения на дрейфующих станциях</t>
  </si>
  <si>
    <t>Гляциологические</t>
  </si>
  <si>
    <t>Селестоковые</t>
  </si>
  <si>
    <t>Снеголавинные</t>
  </si>
  <si>
    <t>Наблюдения за грунтовыми водами по скважинам</t>
  </si>
  <si>
    <t>Геофизические</t>
  </si>
  <si>
    <t>Актинометрические</t>
  </si>
  <si>
    <t>Теплобалансовые (градиентные)</t>
  </si>
  <si>
    <t>Наземные озонометрические</t>
  </si>
  <si>
    <t>Озонометрические наблюдения с помощью зондов</t>
  </si>
  <si>
    <t>Наземные наблюдения за атмосферным электричеством</t>
  </si>
  <si>
    <t>Ракетное зондирование атмосферы</t>
  </si>
  <si>
    <t>Ионосферные</t>
  </si>
  <si>
    <t>Магнитные</t>
  </si>
  <si>
    <t>Радиолокация метеорных следов</t>
  </si>
  <si>
    <t>Наблюдения за полярным сиянием</t>
  </si>
  <si>
    <t>Лазерное зондирование (лидары)</t>
  </si>
  <si>
    <t>Гелиофизические</t>
  </si>
  <si>
    <t>Оптические наблюдения солнца</t>
  </si>
  <si>
    <t>Наблюдения за радиоизлучением солнца</t>
  </si>
  <si>
    <t>Спутниковые</t>
  </si>
  <si>
    <t>Наблюдения со спутников</t>
  </si>
  <si>
    <t>01 01</t>
  </si>
  <si>
    <t>01 02</t>
  </si>
  <si>
    <t>01 03</t>
  </si>
  <si>
    <t>01 04</t>
  </si>
  <si>
    <t>01 05</t>
  </si>
  <si>
    <t>01 06</t>
  </si>
  <si>
    <t>01 07</t>
  </si>
  <si>
    <t>01 08</t>
  </si>
  <si>
    <t>01 11</t>
  </si>
  <si>
    <t>01 12</t>
  </si>
  <si>
    <t>01 18</t>
  </si>
  <si>
    <t>01 19</t>
  </si>
  <si>
    <t>01 20</t>
  </si>
  <si>
    <t>02 01</t>
  </si>
  <si>
    <t>02 02</t>
  </si>
  <si>
    <t>02 03</t>
  </si>
  <si>
    <t>02 04</t>
  </si>
  <si>
    <t>03 01</t>
  </si>
  <si>
    <t>03 02</t>
  </si>
  <si>
    <t>03 03</t>
  </si>
  <si>
    <t>03 04</t>
  </si>
  <si>
    <t>03 05</t>
  </si>
  <si>
    <t>03 07</t>
  </si>
  <si>
    <t>03 09</t>
  </si>
  <si>
    <t>03 12</t>
  </si>
  <si>
    <t>04 01</t>
  </si>
  <si>
    <t>04 02</t>
  </si>
  <si>
    <t>04 03</t>
  </si>
  <si>
    <t>04 04</t>
  </si>
  <si>
    <t>04 05</t>
  </si>
  <si>
    <t>04 06</t>
  </si>
  <si>
    <t>04 07</t>
  </si>
  <si>
    <t>04 08</t>
  </si>
  <si>
    <t>05 01</t>
  </si>
  <si>
    <t>05 02</t>
  </si>
  <si>
    <t>05 03</t>
  </si>
  <si>
    <t>05 04</t>
  </si>
  <si>
    <t>05 05</t>
  </si>
  <si>
    <t>05 06</t>
  </si>
  <si>
    <t>06 01</t>
  </si>
  <si>
    <t>06 02</t>
  </si>
  <si>
    <t>06 03</t>
  </si>
  <si>
    <t>06 04</t>
  </si>
  <si>
    <t>06 05</t>
  </si>
  <si>
    <t>06 06</t>
  </si>
  <si>
    <t>07 01</t>
  </si>
  <si>
    <t>07 02</t>
  </si>
  <si>
    <t>07 03</t>
  </si>
  <si>
    <t>07 04</t>
  </si>
  <si>
    <t>07 05</t>
  </si>
  <si>
    <t>08 01</t>
  </si>
  <si>
    <t>08 02</t>
  </si>
  <si>
    <t>08 03</t>
  </si>
  <si>
    <t>08 04</t>
  </si>
  <si>
    <t>08 05</t>
  </si>
  <si>
    <t>08 06</t>
  </si>
  <si>
    <t>08 07</t>
  </si>
  <si>
    <t>08 08</t>
  </si>
  <si>
    <t>08 09</t>
  </si>
  <si>
    <t>08 10</t>
  </si>
  <si>
    <t>08 11</t>
  </si>
  <si>
    <t>09 01</t>
  </si>
  <si>
    <t>09 02</t>
  </si>
  <si>
    <t>11 01</t>
  </si>
  <si>
    <t>СНИЛС</t>
  </si>
  <si>
    <t>Загрязнение</t>
  </si>
  <si>
    <t>Наблюдения за визуальными признаками загрязнения природной среды</t>
  </si>
  <si>
    <t>Наблюдения за загрязнением снежного покрова</t>
  </si>
  <si>
    <t>Наблюдения за радиоактивным загрязнением природной среды</t>
  </si>
  <si>
    <t>10 01</t>
  </si>
  <si>
    <t>10 02</t>
  </si>
  <si>
    <t>10 03</t>
  </si>
  <si>
    <t>10 04</t>
  </si>
  <si>
    <t>10 05</t>
  </si>
  <si>
    <t>10 06</t>
  </si>
  <si>
    <t>10 07</t>
  </si>
  <si>
    <t>10 08</t>
  </si>
  <si>
    <t>Подгруппа по классификатору видов наблюдений</t>
  </si>
  <si>
    <t>Группа по классификатору видов наблюдений</t>
  </si>
  <si>
    <t xml:space="preserve">в т.ч. </t>
  </si>
  <si>
    <t>индекс группы/подгруппы</t>
  </si>
  <si>
    <t>Наблюдения за загрязнением почв (в том числе за петицидами и токсикантами промышленного происхождения)</t>
  </si>
  <si>
    <t>Наблюдения за загрязнением атмосферного воздуха/ наблюдения за трансграничным загрязнением (ЕМЕП,ЕАНЕТ)</t>
  </si>
  <si>
    <t>Наблюдения за уровнем загрязнения поверхностных вод суши (гидрохимические, гидробиологические наблюдения) /Наблюдения за загрязнением морских вод/ Наблюдения на трансграничных водных объектах в рамках действующих международных соглашений</t>
  </si>
  <si>
    <t>Наблюдения за загрязнением атмосферных осадков (химический состав и кислотность)</t>
  </si>
  <si>
    <t>Наблюдения за состоянием растительного и животного мира (СКФМ)</t>
  </si>
  <si>
    <t>сбор и  обработка информации, подготовка и представление информационно-аналитических материалов</t>
  </si>
  <si>
    <t>затраты на приобретение химреактивов, поверочных смесей, стандартных образцов,  химпосуды и  расходных материалов **</t>
  </si>
  <si>
    <t>затраты на приобретение запасных частей ремонт приборов и оборудования **</t>
  </si>
  <si>
    <t>иные материальные затраты в том числе приобретение спецодежды для работы в химлаборатории и экспедиционных условиях**</t>
  </si>
  <si>
    <t>Затраты на выполнение работ по обеспечению единства и сопроставимости методов наблюдений</t>
  </si>
  <si>
    <t>проведение работ по аккредитации лабораторий</t>
  </si>
  <si>
    <t>проведение ежегодных сравнительных измерений</t>
  </si>
  <si>
    <t xml:space="preserve">нормативные затраты на вывоз твердых бытовых отходов, утилизацию химотходов </t>
  </si>
  <si>
    <t>нормативные затраты на техническое обслуживание и ремонт объектов особо ценного движимого имуществапунктов наблюдений за загрязнением атмосферного воздуха</t>
  </si>
  <si>
    <t>иные нормативные затраты  в том числе профилактический медосмотр за работу во вредных условиях труда</t>
  </si>
  <si>
    <t>х</t>
  </si>
  <si>
    <t>Форма №1 "Расчет стоимости программы наблюдений  центра мониторинга  загрязнением окружающей среды/лаборатории мониторинга загрязнения окружающей среды"</t>
  </si>
  <si>
    <t>Наименование ЦМС/ лабратории ______________________________________________________________</t>
  </si>
  <si>
    <t>Виды осуществляемых наблюдений____________________________________________________________________</t>
  </si>
  <si>
    <t>____________________________________________________________________________</t>
  </si>
  <si>
    <t>____________________________________________________________</t>
  </si>
  <si>
    <t>Количество пунктов/ станций</t>
  </si>
  <si>
    <t>совмещенные с метеорологической сетью</t>
  </si>
  <si>
    <t>совмещенные с гидрологической сетью</t>
  </si>
  <si>
    <t>поверка приборов</t>
  </si>
  <si>
    <t>затраты на приборы, оборудование   **</t>
  </si>
  <si>
    <t>затраты на приобретение запасных частей, ремонт приборов и оборудования **</t>
  </si>
  <si>
    <t>затраты на выполнение работ по обеспечению единства и сопроставимости методов наблюдений</t>
  </si>
  <si>
    <t>Вид расхода по КБК (611 - государственное задание)</t>
  </si>
  <si>
    <t>индекс группы/подгруппы по классификатору видов наблюдений</t>
  </si>
  <si>
    <t>ставка</t>
  </si>
  <si>
    <t>ставка (0,5  1   1,5  2  и т.д)</t>
  </si>
  <si>
    <t>Таблица 1.2 затраты на  оборудование ** перечисляется все оборудование центра/лаборатории и закрепленных за ним пунктов/станций</t>
  </si>
  <si>
    <t>Таблица 1.2 затраты на  оборудование ** перечисляется все оборудование  находящиеся на пунктое</t>
  </si>
  <si>
    <t>Сведения об УГМС</t>
  </si>
  <si>
    <t>Eдиница
измерения</t>
  </si>
  <si>
    <t>Адрес официальный</t>
  </si>
  <si>
    <t>Почтовый адрес</t>
  </si>
  <si>
    <t>Адрес офиса 1</t>
  </si>
  <si>
    <t>Координаты офиса 1</t>
  </si>
  <si>
    <t>GPS/ГЛОНАСС</t>
  </si>
  <si>
    <t>Площадь офиса 1</t>
  </si>
  <si>
    <t>кв.м.</t>
  </si>
  <si>
    <t>Адрес офиса 2 (при наличии)</t>
  </si>
  <si>
    <t>Координаты офиса 2 (при наличии)</t>
  </si>
  <si>
    <t>Площадь офиса 2 (при наличии)</t>
  </si>
  <si>
    <t>Штатная численность УГМС с учетом всех подразделений, в т.ч. ЦГМС</t>
  </si>
  <si>
    <t>чел.</t>
  </si>
  <si>
    <t>Фактическая численность УГМС с учетом всех подразделений, в т.ч. ЦГМС</t>
  </si>
  <si>
    <t>Штатная численность наблюдательных подразделений прямого подчинения УГМС (обсерватории, бюро, станции, посты, лаборатории, ДМРЛ-С, АМЦ, АМСГ)</t>
  </si>
  <si>
    <t>Фактическая численность наблюдательных подразделений прямого подчинения УГМС (обсерватории, бюро, станции, посты, лаборатории, ДМРЛ-С, АМЦ, АМСГ)</t>
  </si>
  <si>
    <t>Количество наблюдательных  подразделений прямого подчинения УГМС с постоянным пребываним штатных работников (обсерватории, бюро, станции, лаборатории, ДМРЛ-С, АМЦ, АМСГ)</t>
  </si>
  <si>
    <t>шт.</t>
  </si>
  <si>
    <t>Количество наблюдательных подразделений прямого подчинения УГМС без постоянного пребывания штатных работников (неавтоматизированные посты)</t>
  </si>
  <si>
    <t>Количество наблюдательных подразделений прямого подчинения УГМС без постоянного пребывания штатных работников (автоматизированные посты, станции)</t>
  </si>
  <si>
    <t>Количество труднодоступных станций прямого подчинения УГМС</t>
  </si>
  <si>
    <t>Количество центров и узлов связи прямого подчинения УГМС</t>
  </si>
  <si>
    <t>Площадь территории, на которой ведется сбор информации наблюдательными подразделениями прямого подчинения УГМС (обсерватории, бюро, станции, посты, лаборатории, ДМРЛ-С, АМЦ, АМСГ)</t>
  </si>
  <si>
    <t>кв.км.</t>
  </si>
  <si>
    <t>Количество баз материально-технического снабжения</t>
  </si>
  <si>
    <t>Количество социальных объектов (жилые дома, общежития, базы отдыха, и т.п.)</t>
  </si>
  <si>
    <t>Фактическое число работников УГМС (без учета ЦГМС и наблюдательных подразделений, подчиненных УГМС: обсерваторий, бюро, станций, постов, лабораторий, ДМРЛ-С, АМЦ, АМСГ), в том числе по направлениям деятельности:</t>
  </si>
  <si>
    <t>гидрометеорология (гидрометцентр)</t>
  </si>
  <si>
    <t>мониторинг загрязнения окружающей среды</t>
  </si>
  <si>
    <t>развитие наблюдательной сети</t>
  </si>
  <si>
    <t>обслуживание клиентов, продажа услуг</t>
  </si>
  <si>
    <t>средства измерений: метрология, стандартизация, поверка, внедрение новых средств измерений</t>
  </si>
  <si>
    <t>средства связи, сбор и распределение информации</t>
  </si>
  <si>
    <t xml:space="preserve">вычислительный центр, в т.ч. мат.обеспечение, машинная обработка, печатная продукция   </t>
  </si>
  <si>
    <t>обслуживание измерительного оборудования, программно-аппаратных средств, средств связи, радиолокационного оборудования, энергосилового оборудования</t>
  </si>
  <si>
    <t>материально-техническое обеспечение, в т.ч. базы МТС</t>
  </si>
  <si>
    <t>эксплуатация и обслуживание автотранспорта</t>
  </si>
  <si>
    <t>эксплуатация и обслуживание плавсредств</t>
  </si>
  <si>
    <t>эксплуатация и обслуживание недвижимого имущества</t>
  </si>
  <si>
    <t>административно-хозяйственное обслуживание УГМС (делопроизводство, хозяйственное обеспечение, режимно-секретное обеспечение, моб.работа)</t>
  </si>
  <si>
    <t>кадровое обеспечение (учет кадров, развите персонала, соц.обеспечение, охрана труда)</t>
  </si>
  <si>
    <t>правовое обеспечение (учет прав на имущество, обязательств, претензионно-исковая работа, анализ юридической чистоты документов)</t>
  </si>
  <si>
    <t>бухгалтерия (материальный учет, осуществление платежей, налоговый и бух.учет)</t>
  </si>
  <si>
    <t xml:space="preserve">планово-экономические подразделения (сметные расчеты, расчеты тарифов гидрометобеспечения, финансовое планирование) </t>
  </si>
  <si>
    <t>Сведения о каждом ЦГМС в составе УГМС</t>
  </si>
  <si>
    <t>Единица
измерения</t>
  </si>
  <si>
    <t>ЦГМС_1</t>
  </si>
  <si>
    <t>ЦГМС_2</t>
  </si>
  <si>
    <t>ЦГМС_... (название)</t>
  </si>
  <si>
    <t>Адрес офиса</t>
  </si>
  <si>
    <t>Координаты офиса</t>
  </si>
  <si>
    <t>Площадь офиса</t>
  </si>
  <si>
    <t>Штатная численность ЦГМС с учетом всех подразделений</t>
  </si>
  <si>
    <t>Фактическая численность ЦГМС с учетом всех подразделений</t>
  </si>
  <si>
    <t>Штатная численность наблюдательных подразделений ЦГМС (обсерватории, бюро, станции, посты, лаборатории, ДМРЛ-С, АМЦ, АМСГ)</t>
  </si>
  <si>
    <t>Фактическая численность наблюдательных подразделений ЦГМС (обсерватории, бюро, станции, посты, лаборатории, ДМРЛ-С, АМЦ, АМСГ)</t>
  </si>
  <si>
    <t>Количество пнаблюдательных подразделений ЦГМС с постоянным пребываним штатных работников (обсерватории, бюро, станции, лаборатории, ДМРЛ-С, АМЦ, АМСГ)</t>
  </si>
  <si>
    <t>Количество наблюдательных подразделений ЦГМС без постоянного пребывания штатных работников (неавтоматизированные посты)</t>
  </si>
  <si>
    <t>Количество наблюдательных подразделений ЦГМС без постоянного пребывания штатных работников (автоматизированные посты, станции)</t>
  </si>
  <si>
    <t>Количество труднодоступных станций прямого подчинения ЦГМС</t>
  </si>
  <si>
    <t>Количество центров и узлов связи прямого подчинения ЦГМС</t>
  </si>
  <si>
    <t>Площадь территории, на которой ведется сбор информации наблюдательными подразделениями ЦГМС (обсерватории, бюро, станции, посты, лаборатории, ДМРЛ-С, АМЦ, АМСГ)</t>
  </si>
  <si>
    <t xml:space="preserve">Количество баз материально-технического снабжения </t>
  </si>
  <si>
    <t>Фактическое число работников ЦГМС (без учета наблюдательных подразделений, подчиненных ЦГМС: обсерваторий, бюро, станций, постов, лабораторий, ДМРЛ-С, АМЦ, АМСГ), в том числе по направлениям деятельности:</t>
  </si>
  <si>
    <t>кадровое обеспечение (учет кадров, охрана труда)</t>
  </si>
  <si>
    <t>бухгалтерия (при наличии)</t>
  </si>
  <si>
    <t>административно-хозяйственное обслуживание ЦГМС (делопроизводство, хозяйственное обеспечение, режимно-секретное обеспечение, моб.работа)</t>
  </si>
  <si>
    <t>материально-техническое обеспечение, в т.ч. склады МТС</t>
  </si>
  <si>
    <t>эксплуатация и обслуживание измерительного оборудования, программно-аппаратных средств, средств связи, радиолокационного оборудования, энергосилового оборудования</t>
  </si>
  <si>
    <t>гидрометеорология</t>
  </si>
  <si>
    <t>выдача информации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</si>
</sst>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&quot; р.&quot;_-;\-* #,##0.00&quot; р.&quot;_-;_-* \-??&quot; р.&quot;_-;_-@_-"/>
    <numFmt numFmtId="166" formatCode="_-* #,##0.00&quot;р.&quot;_-;\-* #,##0.00&quot;р.&quot;_-;_-* \-??&quot;р.&quot;_-;_-@_-"/>
    <numFmt numFmtId="167" formatCode="_(&quot;р.&quot;* #,##0.00_);_(&quot;р.&quot;* \(#,##0.00\);_(&quot;р.&quot;* \-??_);_(@_)"/>
    <numFmt numFmtId="168" formatCode="#,##0.0"/>
    <numFmt numFmtId="169" formatCode="0.00000"/>
    <numFmt numFmtId="170" formatCode="#,##0.000"/>
    <numFmt numFmtId="171" formatCode="0.000"/>
    <numFmt numFmtId="172" formatCode="#,##0.00000"/>
    <numFmt numFmtId="173" formatCode="0.0%"/>
  </numFmts>
  <fonts count="59" x14ac:knownFonts="1">
    <font>
      <sz val="10"/>
      <name val="Arial"/>
      <family val="2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963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0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0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1" fillId="3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4" fillId="10" borderId="1" applyNumberFormat="0" applyAlignment="0" applyProtection="0"/>
    <xf numFmtId="0" fontId="32" fillId="13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5" fillId="31" borderId="2" applyNumberFormat="0" applyAlignment="0" applyProtection="0"/>
    <xf numFmtId="0" fontId="33" fillId="13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0" fontId="6" fillId="31" borderId="1" applyNumberFormat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166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166" fontId="28" fillId="0" borderId="0" applyFill="0" applyBorder="0" applyAlignment="0" applyProtection="0"/>
    <xf numFmtId="166" fontId="28" fillId="0" borderId="0" applyFill="0" applyBorder="0" applyAlignment="0" applyProtection="0"/>
    <xf numFmtId="166" fontId="28" fillId="0" borderId="0" applyFill="0" applyBorder="0" applyAlignment="0" applyProtection="0"/>
    <xf numFmtId="165" fontId="28" fillId="0" borderId="0" applyFill="0" applyBorder="0" applyAlignment="0" applyProtection="0"/>
    <xf numFmtId="167" fontId="28" fillId="0" borderId="0" applyFill="0" applyBorder="0" applyAlignment="0" applyProtection="0"/>
    <xf numFmtId="166" fontId="28" fillId="0" borderId="0" applyFill="0" applyBorder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0" fontId="34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5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36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38" fillId="26" borderId="11" applyNumberFormat="0" applyAlignment="0" applyProtection="0"/>
    <xf numFmtId="0" fontId="11" fillId="32" borderId="11" applyNumberFormat="0" applyAlignment="0" applyProtection="0"/>
    <xf numFmtId="0" fontId="11" fillId="32" borderId="11" applyNumberFormat="0" applyAlignment="0" applyProtection="0"/>
    <xf numFmtId="0" fontId="11" fillId="32" borderId="11" applyNumberFormat="0" applyAlignment="0" applyProtection="0"/>
    <xf numFmtId="0" fontId="11" fillId="32" borderId="11" applyNumberFormat="0" applyAlignment="0" applyProtection="0"/>
    <xf numFmtId="0" fontId="11" fillId="32" borderId="11" applyNumberFormat="0" applyAlignment="0" applyProtection="0"/>
    <xf numFmtId="0" fontId="3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0" fillId="15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28" fillId="0" borderId="0"/>
    <xf numFmtId="0" fontId="2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54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/>
    <xf numFmtId="0" fontId="1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28" fillId="0" borderId="0"/>
    <xf numFmtId="0" fontId="17" fillId="0" borderId="0"/>
    <xf numFmtId="0" fontId="28" fillId="0" borderId="0"/>
    <xf numFmtId="0" fontId="28" fillId="0" borderId="0"/>
    <xf numFmtId="0" fontId="17" fillId="0" borderId="0"/>
    <xf numFmtId="0" fontId="17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7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8" fillId="0" borderId="0"/>
    <xf numFmtId="0" fontId="2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14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4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6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15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4" fillId="0" borderId="0"/>
    <xf numFmtId="0" fontId="14" fillId="0" borderId="0"/>
    <xf numFmtId="0" fontId="15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1" fillId="3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6" borderId="12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" fillId="0" borderId="0" applyFill="0" applyBorder="0" applyAlignment="0" applyProtection="0"/>
    <xf numFmtId="0" fontId="43" fillId="0" borderId="13" applyNumberForma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1" fillId="0" borderId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9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85">
    <xf numFmtId="0" fontId="0" fillId="0" borderId="0" xfId="0"/>
    <xf numFmtId="0" fontId="18" fillId="0" borderId="0" xfId="1555" applyFont="1" applyFill="1"/>
    <xf numFmtId="0" fontId="19" fillId="0" borderId="0" xfId="1555" applyFont="1" applyFill="1"/>
    <xf numFmtId="0" fontId="18" fillId="0" borderId="14" xfId="1555" applyFont="1" applyFill="1" applyBorder="1" applyAlignment="1">
      <alignment horizontal="center"/>
    </xf>
    <xf numFmtId="49" fontId="18" fillId="0" borderId="14" xfId="1555" applyNumberFormat="1" applyFont="1" applyFill="1" applyBorder="1" applyAlignment="1">
      <alignment horizontal="center" vertical="center" wrapText="1"/>
    </xf>
    <xf numFmtId="0" fontId="22" fillId="0" borderId="14" xfId="1239" applyFont="1" applyFill="1" applyBorder="1" applyAlignment="1">
      <alignment horizontal="center" vertical="center" wrapText="1"/>
    </xf>
    <xf numFmtId="49" fontId="22" fillId="0" borderId="14" xfId="1239" applyNumberFormat="1" applyFont="1" applyFill="1" applyBorder="1" applyAlignment="1">
      <alignment horizontal="right" vertical="center" wrapText="1"/>
    </xf>
    <xf numFmtId="49" fontId="20" fillId="0" borderId="0" xfId="1239" applyNumberFormat="1" applyFont="1" applyFill="1" applyBorder="1" applyAlignment="1">
      <alignment vertical="center"/>
    </xf>
    <xf numFmtId="49" fontId="20" fillId="0" borderId="0" xfId="1239" applyNumberFormat="1" applyFont="1" applyFill="1" applyBorder="1" applyAlignment="1">
      <alignment vertical="center" wrapText="1"/>
    </xf>
    <xf numFmtId="0" fontId="20" fillId="0" borderId="0" xfId="1239" applyFont="1" applyFill="1" applyAlignment="1">
      <alignment vertical="center"/>
    </xf>
    <xf numFmtId="0" fontId="18" fillId="0" borderId="0" xfId="1239" applyFont="1" applyFill="1"/>
    <xf numFmtId="0" fontId="20" fillId="0" borderId="0" xfId="1239" applyFont="1" applyFill="1" applyAlignment="1">
      <alignment vertical="center" wrapText="1"/>
    </xf>
    <xf numFmtId="0" fontId="22" fillId="0" borderId="14" xfId="1555" applyFont="1" applyFill="1" applyBorder="1" applyAlignment="1">
      <alignment horizontal="center" vertical="center" wrapText="1"/>
    </xf>
    <xf numFmtId="0" fontId="18" fillId="0" borderId="14" xfId="1555" applyFont="1" applyFill="1" applyBorder="1" applyAlignment="1">
      <alignment horizontal="center" vertical="center"/>
    </xf>
    <xf numFmtId="49" fontId="18" fillId="0" borderId="14" xfId="1555" applyNumberFormat="1" applyFont="1" applyFill="1" applyBorder="1" applyAlignment="1">
      <alignment horizontal="left"/>
    </xf>
    <xf numFmtId="49" fontId="18" fillId="0" borderId="14" xfId="1555" applyNumberFormat="1" applyFont="1" applyFill="1" applyBorder="1" applyAlignment="1">
      <alignment horizontal="center"/>
    </xf>
    <xf numFmtId="3" fontId="18" fillId="0" borderId="14" xfId="1555" applyNumberFormat="1" applyFont="1" applyFill="1" applyBorder="1" applyAlignment="1">
      <alignment horizontal="center"/>
    </xf>
    <xf numFmtId="169" fontId="18" fillId="0" borderId="14" xfId="1555" applyNumberFormat="1" applyFont="1" applyFill="1" applyBorder="1" applyAlignment="1">
      <alignment horizontal="center"/>
    </xf>
    <xf numFmtId="49" fontId="18" fillId="0" borderId="14" xfId="1555" applyNumberFormat="1" applyFont="1" applyFill="1" applyBorder="1" applyAlignment="1">
      <alignment horizontal="left" vertical="center" wrapText="1"/>
    </xf>
    <xf numFmtId="49" fontId="23" fillId="0" borderId="14" xfId="1555" applyNumberFormat="1" applyFont="1" applyFill="1" applyBorder="1" applyAlignment="1">
      <alignment horizontal="left" vertical="center" wrapText="1"/>
    </xf>
    <xf numFmtId="4" fontId="18" fillId="0" borderId="14" xfId="1555" applyNumberFormat="1" applyFont="1" applyFill="1" applyBorder="1" applyAlignment="1">
      <alignment horizontal="right" vertical="center" wrapText="1"/>
    </xf>
    <xf numFmtId="169" fontId="18" fillId="0" borderId="14" xfId="1555" applyNumberFormat="1" applyFont="1" applyFill="1" applyBorder="1" applyAlignment="1">
      <alignment horizontal="right" vertical="center" wrapText="1"/>
    </xf>
    <xf numFmtId="0" fontId="22" fillId="0" borderId="15" xfId="1555" applyFont="1" applyFill="1" applyBorder="1" applyAlignment="1">
      <alignment horizontal="center" vertical="top" wrapText="1"/>
    </xf>
    <xf numFmtId="169" fontId="22" fillId="0" borderId="15" xfId="1555" applyNumberFormat="1" applyFont="1" applyFill="1" applyBorder="1" applyAlignment="1">
      <alignment horizontal="center" vertical="top" wrapText="1"/>
    </xf>
    <xf numFmtId="169" fontId="22" fillId="0" borderId="16" xfId="1555" applyNumberFormat="1" applyFont="1" applyFill="1" applyBorder="1" applyAlignment="1">
      <alignment horizontal="center" vertical="top" wrapText="1"/>
    </xf>
    <xf numFmtId="0" fontId="22" fillId="0" borderId="17" xfId="1555" applyFont="1" applyFill="1" applyBorder="1" applyAlignment="1">
      <alignment horizontal="center" vertical="top" wrapText="1"/>
    </xf>
    <xf numFmtId="169" fontId="18" fillId="0" borderId="14" xfId="1555" applyNumberFormat="1" applyFont="1" applyFill="1" applyBorder="1" applyAlignment="1">
      <alignment horizontal="right" vertical="center"/>
    </xf>
    <xf numFmtId="4" fontId="18" fillId="0" borderId="14" xfId="1555" applyNumberFormat="1" applyFont="1" applyFill="1" applyBorder="1" applyAlignment="1">
      <alignment horizontal="right" vertical="center"/>
    </xf>
    <xf numFmtId="0" fontId="25" fillId="0" borderId="0" xfId="1239" applyFont="1" applyFill="1" applyBorder="1" applyAlignment="1">
      <alignment vertical="center"/>
    </xf>
    <xf numFmtId="0" fontId="20" fillId="0" borderId="0" xfId="1239" applyFont="1" applyFill="1"/>
    <xf numFmtId="0" fontId="21" fillId="0" borderId="0" xfId="1239" applyFont="1" applyFill="1"/>
    <xf numFmtId="0" fontId="19" fillId="0" borderId="0" xfId="1239" applyFont="1" applyFill="1"/>
    <xf numFmtId="49" fontId="19" fillId="0" borderId="0" xfId="1239" applyNumberFormat="1" applyFont="1" applyFill="1" applyAlignment="1">
      <alignment vertical="center" wrapText="1"/>
    </xf>
    <xf numFmtId="0" fontId="20" fillId="0" borderId="0" xfId="1239" applyFont="1" applyFill="1" applyAlignment="1">
      <alignment horizontal="left" vertical="center" wrapText="1"/>
    </xf>
    <xf numFmtId="4" fontId="18" fillId="0" borderId="14" xfId="1555" applyNumberFormat="1" applyFont="1" applyFill="1" applyBorder="1" applyAlignment="1">
      <alignment horizontal="center"/>
    </xf>
    <xf numFmtId="168" fontId="22" fillId="0" borderId="14" xfId="1555" applyNumberFormat="1" applyFont="1" applyFill="1" applyBorder="1" applyAlignment="1">
      <alignment horizontal="center" vertical="center" wrapText="1"/>
    </xf>
    <xf numFmtId="0" fontId="22" fillId="0" borderId="14" xfId="1555" applyFont="1" applyFill="1" applyBorder="1" applyAlignment="1">
      <alignment horizontal="center" vertical="top" wrapText="1"/>
    </xf>
    <xf numFmtId="169" fontId="22" fillId="0" borderId="14" xfId="1555" applyNumberFormat="1" applyFont="1" applyFill="1" applyBorder="1" applyAlignment="1">
      <alignment horizontal="center" vertical="top" wrapText="1"/>
    </xf>
    <xf numFmtId="168" fontId="18" fillId="0" borderId="14" xfId="1239" applyNumberFormat="1" applyFont="1" applyFill="1" applyBorder="1" applyAlignment="1">
      <alignment horizontal="right" vertical="top"/>
    </xf>
    <xf numFmtId="0" fontId="20" fillId="0" borderId="0" xfId="1239" applyFont="1" applyFill="1" applyBorder="1" applyAlignment="1">
      <alignment horizontal="left" vertical="center" wrapText="1"/>
    </xf>
    <xf numFmtId="49" fontId="18" fillId="0" borderId="14" xfId="1555" applyNumberFormat="1" applyFont="1" applyFill="1" applyBorder="1" applyAlignment="1">
      <alignment horizontal="left" vertical="center"/>
    </xf>
    <xf numFmtId="49" fontId="18" fillId="0" borderId="14" xfId="1555" applyNumberFormat="1" applyFont="1" applyFill="1" applyBorder="1" applyAlignment="1">
      <alignment horizontal="center" vertical="center"/>
    </xf>
    <xf numFmtId="0" fontId="24" fillId="0" borderId="0" xfId="1239" applyFont="1" applyFill="1" applyBorder="1" applyAlignment="1">
      <alignment horizontal="left" vertical="center"/>
    </xf>
    <xf numFmtId="0" fontId="18" fillId="0" borderId="14" xfId="1239" applyFont="1" applyFill="1" applyBorder="1" applyAlignment="1">
      <alignment horizontal="center" vertical="center"/>
    </xf>
    <xf numFmtId="0" fontId="18" fillId="0" borderId="0" xfId="1239" applyFont="1" applyFill="1" applyAlignment="1">
      <alignment horizontal="center"/>
    </xf>
    <xf numFmtId="49" fontId="22" fillId="31" borderId="14" xfId="1239" applyNumberFormat="1" applyFont="1" applyFill="1" applyBorder="1" applyAlignment="1">
      <alignment horizontal="center" vertical="center"/>
    </xf>
    <xf numFmtId="49" fontId="22" fillId="31" borderId="14" xfId="1239" applyNumberFormat="1" applyFont="1" applyFill="1" applyBorder="1" applyAlignment="1">
      <alignment horizontal="left" vertical="center" wrapText="1"/>
    </xf>
    <xf numFmtId="0" fontId="22" fillId="31" borderId="14" xfId="1239" applyFont="1" applyFill="1" applyBorder="1" applyAlignment="1">
      <alignment horizontal="center" vertical="center" wrapText="1"/>
    </xf>
    <xf numFmtId="0" fontId="18" fillId="31" borderId="0" xfId="1239" applyFont="1" applyFill="1"/>
    <xf numFmtId="49" fontId="22" fillId="0" borderId="14" xfId="1239" applyNumberFormat="1" applyFont="1" applyFill="1" applyBorder="1" applyAlignment="1">
      <alignment horizontal="left" vertical="top"/>
    </xf>
    <xf numFmtId="0" fontId="22" fillId="0" borderId="14" xfId="1239" applyNumberFormat="1" applyFont="1" applyFill="1" applyBorder="1" applyAlignment="1">
      <alignment horizontal="left" vertical="top" wrapText="1"/>
    </xf>
    <xf numFmtId="0" fontId="22" fillId="0" borderId="14" xfId="1239" applyNumberFormat="1" applyFont="1" applyFill="1" applyBorder="1" applyAlignment="1">
      <alignment horizontal="left" vertical="center" wrapText="1"/>
    </xf>
    <xf numFmtId="49" fontId="22" fillId="0" borderId="14" xfId="1239" applyNumberFormat="1" applyFont="1" applyFill="1" applyBorder="1" applyAlignment="1">
      <alignment horizontal="left" vertical="center" wrapText="1"/>
    </xf>
    <xf numFmtId="4" fontId="22" fillId="0" borderId="14" xfId="1239" applyNumberFormat="1" applyFont="1" applyFill="1" applyBorder="1" applyAlignment="1">
      <alignment horizontal="right" vertical="center"/>
    </xf>
    <xf numFmtId="168" fontId="22" fillId="0" borderId="14" xfId="1239" applyNumberFormat="1" applyFont="1" applyFill="1" applyBorder="1" applyAlignment="1">
      <alignment horizontal="right" vertical="center"/>
    </xf>
    <xf numFmtId="168" fontId="18" fillId="0" borderId="14" xfId="1239" applyNumberFormat="1" applyFont="1" applyFill="1" applyBorder="1" applyAlignment="1">
      <alignment horizontal="left" vertical="center"/>
    </xf>
    <xf numFmtId="49" fontId="22" fillId="33" borderId="14" xfId="1239" applyNumberFormat="1" applyFont="1" applyFill="1" applyBorder="1" applyAlignment="1">
      <alignment horizontal="left" vertical="top"/>
    </xf>
    <xf numFmtId="0" fontId="22" fillId="33" borderId="14" xfId="1239" applyNumberFormat="1" applyFont="1" applyFill="1" applyBorder="1" applyAlignment="1">
      <alignment horizontal="left" vertical="top" wrapText="1"/>
    </xf>
    <xf numFmtId="0" fontId="22" fillId="33" borderId="14" xfId="1239" applyNumberFormat="1" applyFont="1" applyFill="1" applyBorder="1" applyAlignment="1">
      <alignment horizontal="left" vertical="center" wrapText="1"/>
    </xf>
    <xf numFmtId="49" fontId="22" fillId="33" borderId="14" xfId="1239" applyNumberFormat="1" applyFont="1" applyFill="1" applyBorder="1" applyAlignment="1">
      <alignment horizontal="left" vertical="center" wrapText="1"/>
    </xf>
    <xf numFmtId="49" fontId="22" fillId="33" borderId="14" xfId="1239" applyNumberFormat="1" applyFont="1" applyFill="1" applyBorder="1" applyAlignment="1">
      <alignment horizontal="right" vertical="center" wrapText="1"/>
    </xf>
    <xf numFmtId="49" fontId="18" fillId="33" borderId="14" xfId="1555" applyNumberFormat="1" applyFont="1" applyFill="1" applyBorder="1" applyAlignment="1">
      <alignment horizontal="center" vertical="center"/>
    </xf>
    <xf numFmtId="4" fontId="22" fillId="33" borderId="14" xfId="1239" applyNumberFormat="1" applyFont="1" applyFill="1" applyBorder="1" applyAlignment="1">
      <alignment horizontal="right" vertical="center"/>
    </xf>
    <xf numFmtId="168" fontId="22" fillId="33" borderId="14" xfId="1239" applyNumberFormat="1" applyFont="1" applyFill="1" applyBorder="1" applyAlignment="1">
      <alignment horizontal="right" vertical="center"/>
    </xf>
    <xf numFmtId="168" fontId="18" fillId="33" borderId="14" xfId="1239" applyNumberFormat="1" applyFont="1" applyFill="1" applyBorder="1" applyAlignment="1">
      <alignment horizontal="left" vertical="center"/>
    </xf>
    <xf numFmtId="0" fontId="18" fillId="33" borderId="0" xfId="1239" applyFont="1" applyFill="1"/>
    <xf numFmtId="0" fontId="22" fillId="0" borderId="14" xfId="1239" applyFont="1" applyFill="1" applyBorder="1" applyAlignment="1">
      <alignment horizontal="center" vertical="top" wrapText="1"/>
    </xf>
    <xf numFmtId="49" fontId="22" fillId="33" borderId="14" xfId="1239" applyNumberFormat="1" applyFont="1" applyFill="1" applyBorder="1" applyAlignment="1">
      <alignment horizontal="center" vertical="center" wrapText="1"/>
    </xf>
    <xf numFmtId="0" fontId="18" fillId="33" borderId="14" xfId="1239" applyNumberFormat="1" applyFont="1" applyFill="1" applyBorder="1" applyAlignment="1">
      <alignment horizontal="left" vertical="center"/>
    </xf>
    <xf numFmtId="49" fontId="22" fillId="2" borderId="14" xfId="1239" applyNumberFormat="1" applyFont="1" applyFill="1" applyBorder="1" applyAlignment="1">
      <alignment horizontal="left" vertical="top"/>
    </xf>
    <xf numFmtId="0" fontId="22" fillId="2" borderId="14" xfId="1239" applyNumberFormat="1" applyFont="1" applyFill="1" applyBorder="1" applyAlignment="1">
      <alignment horizontal="left" vertical="top" wrapText="1"/>
    </xf>
    <xf numFmtId="0" fontId="22" fillId="2" borderId="14" xfId="1239" applyNumberFormat="1" applyFont="1" applyFill="1" applyBorder="1" applyAlignment="1">
      <alignment horizontal="left" vertical="center" wrapText="1"/>
    </xf>
    <xf numFmtId="49" fontId="22" fillId="2" borderId="14" xfId="1239" applyNumberFormat="1" applyFont="1" applyFill="1" applyBorder="1" applyAlignment="1">
      <alignment horizontal="left" vertical="center" wrapText="1"/>
    </xf>
    <xf numFmtId="49" fontId="22" fillId="2" borderId="14" xfId="1239" applyNumberFormat="1" applyFont="1" applyFill="1" applyBorder="1" applyAlignment="1">
      <alignment horizontal="right" vertical="center" wrapText="1"/>
    </xf>
    <xf numFmtId="49" fontId="18" fillId="2" borderId="14" xfId="1555" applyNumberFormat="1" applyFont="1" applyFill="1" applyBorder="1" applyAlignment="1">
      <alignment horizontal="center" vertical="center"/>
    </xf>
    <xf numFmtId="4" fontId="22" fillId="2" borderId="14" xfId="1239" applyNumberFormat="1" applyFont="1" applyFill="1" applyBorder="1" applyAlignment="1">
      <alignment horizontal="right" vertical="center"/>
    </xf>
    <xf numFmtId="168" fontId="22" fillId="2" borderId="14" xfId="1239" applyNumberFormat="1" applyFont="1" applyFill="1" applyBorder="1" applyAlignment="1">
      <alignment horizontal="right" vertical="center"/>
    </xf>
    <xf numFmtId="0" fontId="18" fillId="2" borderId="14" xfId="1239" applyNumberFormat="1" applyFont="1" applyFill="1" applyBorder="1" applyAlignment="1">
      <alignment horizontal="left" vertical="center"/>
    </xf>
    <xf numFmtId="0" fontId="18" fillId="2" borderId="0" xfId="1239" applyFont="1" applyFill="1"/>
    <xf numFmtId="49" fontId="22" fillId="2" borderId="14" xfId="1239" applyNumberFormat="1" applyFont="1" applyFill="1" applyBorder="1" applyAlignment="1">
      <alignment horizontal="center" vertical="center" wrapText="1"/>
    </xf>
    <xf numFmtId="168" fontId="18" fillId="2" borderId="14" xfId="1239" applyNumberFormat="1" applyFont="1" applyFill="1" applyBorder="1" applyAlignment="1">
      <alignment horizontal="left" vertical="center"/>
    </xf>
    <xf numFmtId="49" fontId="22" fillId="31" borderId="14" xfId="1239" applyNumberFormat="1" applyFont="1" applyFill="1" applyBorder="1" applyAlignment="1">
      <alignment horizontal="center" vertical="center" wrapText="1"/>
    </xf>
    <xf numFmtId="4" fontId="18" fillId="31" borderId="14" xfId="1555" applyNumberFormat="1" applyFont="1" applyFill="1" applyBorder="1" applyAlignment="1">
      <alignment horizontal="center"/>
    </xf>
    <xf numFmtId="0" fontId="22" fillId="0" borderId="14" xfId="1239" applyFont="1" applyFill="1" applyBorder="1" applyAlignment="1">
      <alignment horizontal="right" vertical="center" wrapText="1"/>
    </xf>
    <xf numFmtId="49" fontId="22" fillId="0" borderId="14" xfId="1555" applyNumberFormat="1" applyFont="1" applyFill="1" applyBorder="1" applyAlignment="1">
      <alignment horizontal="center" vertical="top" wrapText="1"/>
    </xf>
    <xf numFmtId="0" fontId="18" fillId="0" borderId="0" xfId="1239" applyFont="1" applyFill="1" applyAlignment="1">
      <alignment horizontal="justify"/>
    </xf>
    <xf numFmtId="0" fontId="21" fillId="0" borderId="0" xfId="1239" applyFont="1" applyFill="1" applyAlignment="1">
      <alignment horizontal="left" vertical="center" wrapText="1"/>
    </xf>
    <xf numFmtId="49" fontId="20" fillId="0" borderId="0" xfId="1239" applyNumberFormat="1" applyFont="1" applyFill="1" applyAlignment="1">
      <alignment vertical="center" wrapText="1"/>
    </xf>
    <xf numFmtId="49" fontId="18" fillId="0" borderId="14" xfId="1239" applyNumberFormat="1" applyFont="1" applyFill="1" applyBorder="1" applyAlignment="1">
      <alignment horizontal="center" vertical="center" wrapText="1"/>
    </xf>
    <xf numFmtId="0" fontId="18" fillId="0" borderId="14" xfId="1239" applyFont="1" applyFill="1" applyBorder="1" applyAlignment="1">
      <alignment vertical="center" wrapText="1"/>
    </xf>
    <xf numFmtId="49" fontId="18" fillId="0" borderId="14" xfId="1239" applyNumberFormat="1" applyFont="1" applyFill="1" applyBorder="1" applyAlignment="1">
      <alignment horizontal="left" vertical="center" wrapText="1"/>
    </xf>
    <xf numFmtId="168" fontId="18" fillId="0" borderId="14" xfId="1239" applyNumberFormat="1" applyFont="1" applyFill="1" applyBorder="1" applyAlignment="1">
      <alignment horizontal="right" vertical="center"/>
    </xf>
    <xf numFmtId="49" fontId="18" fillId="0" borderId="14" xfId="1239" applyNumberFormat="1" applyFont="1" applyFill="1" applyBorder="1" applyAlignment="1">
      <alignment horizontal="left" wrapText="1"/>
    </xf>
    <xf numFmtId="168" fontId="18" fillId="0" borderId="14" xfId="1239" applyNumberFormat="1" applyFont="1" applyFill="1" applyBorder="1" applyAlignment="1">
      <alignment horizontal="right"/>
    </xf>
    <xf numFmtId="0" fontId="18" fillId="0" borderId="14" xfId="1239" applyFont="1" applyFill="1" applyBorder="1" applyAlignment="1">
      <alignment horizontal="right" vertical="center"/>
    </xf>
    <xf numFmtId="168" fontId="18" fillId="0" borderId="14" xfId="1239" applyNumberFormat="1" applyFont="1" applyFill="1" applyBorder="1" applyAlignment="1">
      <alignment horizontal="center" vertical="top"/>
    </xf>
    <xf numFmtId="168" fontId="18" fillId="0" borderId="14" xfId="1239" applyNumberFormat="1" applyFont="1" applyFill="1" applyBorder="1" applyAlignment="1">
      <alignment horizontal="right" wrapText="1"/>
    </xf>
    <xf numFmtId="0" fontId="18" fillId="0" borderId="14" xfId="1555" applyFont="1" applyBorder="1" applyAlignment="1">
      <alignment horizontal="center" vertical="center" wrapText="1"/>
    </xf>
    <xf numFmtId="0" fontId="0" fillId="0" borderId="0" xfId="1555" applyFont="1" applyAlignment="1">
      <alignment wrapText="1"/>
    </xf>
    <xf numFmtId="0" fontId="18" fillId="0" borderId="14" xfId="1555" applyFont="1" applyBorder="1" applyAlignment="1">
      <alignment horizontal="left" vertical="center" wrapText="1"/>
    </xf>
    <xf numFmtId="0" fontId="21" fillId="0" borderId="14" xfId="1555" applyFont="1" applyBorder="1" applyAlignment="1">
      <alignment horizontal="right" vertical="center" wrapText="1"/>
    </xf>
    <xf numFmtId="0" fontId="18" fillId="0" borderId="0" xfId="972" applyFont="1"/>
    <xf numFmtId="0" fontId="18" fillId="0" borderId="18" xfId="972" applyFont="1" applyBorder="1" applyAlignment="1">
      <alignment horizontal="center"/>
    </xf>
    <xf numFmtId="0" fontId="26" fillId="0" borderId="14" xfId="955" applyFont="1" applyBorder="1" applyAlignment="1">
      <alignment horizontal="center" vertical="center"/>
    </xf>
    <xf numFmtId="0" fontId="26" fillId="0" borderId="14" xfId="955" applyNumberFormat="1" applyFont="1" applyBorder="1" applyAlignment="1">
      <alignment horizontal="center"/>
    </xf>
    <xf numFmtId="49" fontId="26" fillId="0" borderId="14" xfId="955" applyNumberFormat="1" applyFont="1" applyBorder="1" applyAlignment="1">
      <alignment horizontal="center"/>
    </xf>
    <xf numFmtId="49" fontId="27" fillId="0" borderId="14" xfId="972" applyNumberFormat="1" applyFont="1" applyBorder="1" applyAlignment="1">
      <alignment horizontal="center"/>
    </xf>
    <xf numFmtId="0" fontId="26" fillId="0" borderId="14" xfId="955" applyFont="1" applyFill="1" applyBorder="1" applyAlignment="1">
      <alignment horizontal="center" wrapText="1"/>
    </xf>
    <xf numFmtId="0" fontId="26" fillId="0" borderId="14" xfId="955" applyFont="1" applyFill="1" applyBorder="1" applyAlignment="1">
      <alignment horizontal="center" vertical="center" wrapText="1"/>
    </xf>
    <xf numFmtId="0" fontId="27" fillId="0" borderId="14" xfId="972" applyFont="1" applyBorder="1" applyAlignment="1">
      <alignment horizontal="center" wrapText="1"/>
    </xf>
    <xf numFmtId="170" fontId="18" fillId="0" borderId="14" xfId="1555" applyNumberFormat="1" applyFont="1" applyFill="1" applyBorder="1" applyAlignment="1">
      <alignment horizontal="right" vertical="center"/>
    </xf>
    <xf numFmtId="2" fontId="18" fillId="0" borderId="14" xfId="1555" applyNumberFormat="1" applyFont="1" applyFill="1" applyBorder="1" applyAlignment="1">
      <alignment horizontal="right" vertical="center" wrapText="1"/>
    </xf>
    <xf numFmtId="4" fontId="18" fillId="0" borderId="14" xfId="1239" applyNumberFormat="1" applyFont="1" applyFill="1" applyBorder="1" applyAlignment="1">
      <alignment horizontal="right"/>
    </xf>
    <xf numFmtId="4" fontId="18" fillId="0" borderId="14" xfId="1239" applyNumberFormat="1" applyFont="1" applyFill="1" applyBorder="1" applyAlignment="1">
      <alignment horizontal="right" vertical="top"/>
    </xf>
    <xf numFmtId="172" fontId="18" fillId="0" borderId="14" xfId="1555" applyNumberFormat="1" applyFont="1" applyFill="1" applyBorder="1" applyAlignment="1">
      <alignment horizontal="right" vertical="center" wrapText="1"/>
    </xf>
    <xf numFmtId="172" fontId="18" fillId="0" borderId="14" xfId="1555" applyNumberFormat="1" applyFont="1" applyFill="1" applyBorder="1" applyAlignment="1">
      <alignment horizontal="right" vertical="center"/>
    </xf>
    <xf numFmtId="170" fontId="18" fillId="0" borderId="14" xfId="1555" applyNumberFormat="1" applyFont="1" applyFill="1" applyBorder="1" applyAlignment="1">
      <alignment horizontal="right" vertical="center" wrapText="1"/>
    </xf>
    <xf numFmtId="0" fontId="0" fillId="0" borderId="19" xfId="0" applyFont="1" applyFill="1" applyBorder="1"/>
    <xf numFmtId="0" fontId="0" fillId="0" borderId="0" xfId="0" applyFont="1" applyFill="1"/>
    <xf numFmtId="0" fontId="47" fillId="0" borderId="20" xfId="1555" applyFont="1" applyFill="1" applyBorder="1" applyAlignment="1" applyProtection="1">
      <alignment horizontal="center"/>
      <protection locked="0"/>
    </xf>
    <xf numFmtId="0" fontId="46" fillId="0" borderId="19" xfId="1555" applyFont="1" applyFill="1" applyBorder="1" applyAlignment="1" applyProtection="1">
      <alignment horizontal="center" vertical="center" wrapText="1"/>
      <protection locked="0"/>
    </xf>
    <xf numFmtId="0" fontId="46" fillId="0" borderId="21" xfId="1555" applyFont="1" applyFill="1" applyBorder="1" applyAlignment="1" applyProtection="1">
      <alignment vertical="center" wrapText="1"/>
      <protection locked="0"/>
    </xf>
    <xf numFmtId="0" fontId="46" fillId="0" borderId="19" xfId="1555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Border="1"/>
    <xf numFmtId="0" fontId="51" fillId="0" borderId="0" xfId="0" applyFont="1" applyFill="1"/>
    <xf numFmtId="0" fontId="51" fillId="0" borderId="19" xfId="0" applyFont="1" applyFill="1" applyBorder="1"/>
    <xf numFmtId="43" fontId="51" fillId="36" borderId="19" xfId="0" applyNumberFormat="1" applyFont="1" applyFill="1" applyBorder="1"/>
    <xf numFmtId="0" fontId="51" fillId="36" borderId="19" xfId="0" applyFont="1" applyFill="1" applyBorder="1"/>
    <xf numFmtId="0" fontId="51" fillId="0" borderId="0" xfId="0" applyFont="1"/>
    <xf numFmtId="0" fontId="51" fillId="0" borderId="0" xfId="0" applyFont="1" applyBorder="1"/>
    <xf numFmtId="0" fontId="51" fillId="0" borderId="19" xfId="0" applyFont="1" applyBorder="1"/>
    <xf numFmtId="0" fontId="51" fillId="37" borderId="0" xfId="0" applyFont="1" applyFill="1"/>
    <xf numFmtId="164" fontId="51" fillId="36" borderId="19" xfId="0" applyNumberFormat="1" applyFont="1" applyFill="1" applyBorder="1"/>
    <xf numFmtId="0" fontId="0" fillId="0" borderId="22" xfId="0" applyFont="1" applyFill="1" applyBorder="1"/>
    <xf numFmtId="0" fontId="49" fillId="0" borderId="21" xfId="0" applyFont="1" applyFill="1" applyBorder="1" applyAlignment="1">
      <alignment horizontal="center" vertical="center" wrapText="1"/>
    </xf>
    <xf numFmtId="0" fontId="51" fillId="38" borderId="0" xfId="0" applyFont="1" applyFill="1"/>
    <xf numFmtId="0" fontId="52" fillId="0" borderId="0" xfId="0" applyFont="1"/>
    <xf numFmtId="0" fontId="0" fillId="0" borderId="19" xfId="0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/>
    </xf>
    <xf numFmtId="4" fontId="0" fillId="0" borderId="19" xfId="0" applyNumberFormat="1" applyFill="1" applyBorder="1" applyAlignment="1">
      <alignment horizontal="left" vertical="top" wrapText="1"/>
    </xf>
    <xf numFmtId="0" fontId="0" fillId="0" borderId="19" xfId="0" applyFill="1" applyBorder="1"/>
    <xf numFmtId="0" fontId="10" fillId="0" borderId="19" xfId="0" applyFont="1" applyFill="1" applyBorder="1" applyAlignment="1">
      <alignment horizontal="center" vertical="top" wrapText="1"/>
    </xf>
    <xf numFmtId="2" fontId="10" fillId="0" borderId="19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4" fontId="2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center"/>
    </xf>
    <xf numFmtId="0" fontId="0" fillId="0" borderId="19" xfId="0" applyFont="1" applyBorder="1"/>
    <xf numFmtId="0" fontId="51" fillId="36" borderId="0" xfId="0" applyFont="1" applyFill="1"/>
    <xf numFmtId="0" fontId="0" fillId="0" borderId="19" xfId="0" applyNumberFormat="1" applyFont="1" applyFill="1" applyBorder="1" applyAlignment="1">
      <alignment vertical="top" wrapText="1"/>
    </xf>
    <xf numFmtId="4" fontId="0" fillId="0" borderId="19" xfId="0" applyNumberFormat="1" applyFont="1" applyFill="1" applyBorder="1" applyAlignment="1">
      <alignment vertical="top" wrapText="1"/>
    </xf>
    <xf numFmtId="0" fontId="19" fillId="35" borderId="19" xfId="0" applyFont="1" applyFill="1" applyBorder="1" applyAlignment="1">
      <alignment horizontal="left" vertical="top" wrapText="1"/>
    </xf>
    <xf numFmtId="4" fontId="19" fillId="35" borderId="19" xfId="0" applyNumberFormat="1" applyFont="1" applyFill="1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0" fontId="0" fillId="0" borderId="19" xfId="0" applyFill="1" applyBorder="1" applyAlignment="1">
      <alignment horizontal="right"/>
    </xf>
    <xf numFmtId="0" fontId="0" fillId="0" borderId="19" xfId="0" applyNumberFormat="1" applyFill="1" applyBorder="1" applyAlignment="1">
      <alignment vertical="top" wrapText="1"/>
    </xf>
    <xf numFmtId="4" fontId="0" fillId="0" borderId="19" xfId="0" applyNumberFormat="1" applyFont="1" applyFill="1" applyBorder="1" applyAlignment="1">
      <alignment horizontal="right" vertical="top"/>
    </xf>
    <xf numFmtId="2" fontId="0" fillId="0" borderId="19" xfId="0" applyNumberFormat="1" applyFill="1" applyBorder="1" applyAlignment="1">
      <alignment horizontal="right" vertical="top"/>
    </xf>
    <xf numFmtId="171" fontId="0" fillId="0" borderId="19" xfId="0" applyNumberFormat="1" applyFont="1" applyFill="1" applyBorder="1" applyAlignment="1">
      <alignment horizontal="right" vertical="top"/>
    </xf>
    <xf numFmtId="0" fontId="0" fillId="36" borderId="19" xfId="0" applyFont="1" applyFill="1" applyBorder="1"/>
    <xf numFmtId="0" fontId="10" fillId="0" borderId="19" xfId="0" applyFont="1" applyFill="1" applyBorder="1" applyAlignment="1"/>
    <xf numFmtId="9" fontId="1" fillId="36" borderId="19" xfId="1938" applyFill="1" applyBorder="1"/>
    <xf numFmtId="0" fontId="50" fillId="0" borderId="19" xfId="1555" applyFont="1" applyFill="1" applyBorder="1" applyAlignment="1" applyProtection="1">
      <alignment horizontal="center" vertical="center" wrapText="1"/>
      <protection locked="0"/>
    </xf>
    <xf numFmtId="0" fontId="50" fillId="0" borderId="19" xfId="1555" applyFont="1" applyFill="1" applyBorder="1" applyAlignment="1" applyProtection="1">
      <alignment vertical="center" wrapText="1"/>
      <protection locked="0"/>
    </xf>
    <xf numFmtId="0" fontId="51" fillId="0" borderId="0" xfId="0" applyFont="1" applyFill="1" applyAlignment="1"/>
    <xf numFmtId="9" fontId="51" fillId="36" borderId="19" xfId="1938" applyFont="1" applyFill="1" applyBorder="1"/>
    <xf numFmtId="0" fontId="0" fillId="37" borderId="0" xfId="0" applyFill="1"/>
    <xf numFmtId="0" fontId="0" fillId="38" borderId="0" xfId="0" applyFill="1"/>
    <xf numFmtId="0" fontId="0" fillId="36" borderId="0" xfId="0" applyFill="1"/>
    <xf numFmtId="43" fontId="48" fillId="36" borderId="23" xfId="0" applyNumberFormat="1" applyFont="1" applyFill="1" applyBorder="1" applyAlignment="1">
      <alignment horizontal="left" vertical="top" wrapText="1"/>
    </xf>
    <xf numFmtId="164" fontId="56" fillId="36" borderId="23" xfId="1952" applyNumberFormat="1" applyFont="1" applyFill="1" applyBorder="1"/>
    <xf numFmtId="43" fontId="56" fillId="36" borderId="23" xfId="0" applyNumberFormat="1" applyFont="1" applyFill="1" applyBorder="1"/>
    <xf numFmtId="0" fontId="56" fillId="36" borderId="23" xfId="0" applyFont="1" applyFill="1" applyBorder="1"/>
    <xf numFmtId="0" fontId="50" fillId="0" borderId="19" xfId="0" applyFont="1" applyFill="1" applyBorder="1" applyAlignment="1">
      <alignment horizontal="center" vertical="center" wrapText="1"/>
    </xf>
    <xf numFmtId="0" fontId="46" fillId="0" borderId="21" xfId="1555" applyFont="1" applyFill="1" applyBorder="1" applyAlignment="1" applyProtection="1">
      <alignment horizontal="center" vertical="center" wrapText="1"/>
      <protection locked="0"/>
    </xf>
    <xf numFmtId="0" fontId="48" fillId="36" borderId="23" xfId="0" applyFont="1" applyFill="1" applyBorder="1" applyAlignment="1">
      <alignment horizontal="left" vertical="top" wrapText="1"/>
    </xf>
    <xf numFmtId="0" fontId="0" fillId="0" borderId="21" xfId="0" applyFont="1" applyFill="1" applyBorder="1"/>
    <xf numFmtId="0" fontId="52" fillId="0" borderId="19" xfId="1555" applyFont="1" applyFill="1" applyBorder="1" applyAlignment="1" applyProtection="1">
      <alignment horizontal="center"/>
      <protection locked="0"/>
    </xf>
    <xf numFmtId="0" fontId="52" fillId="0" borderId="23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left" vertical="top" wrapText="1"/>
    </xf>
    <xf numFmtId="49" fontId="50" fillId="0" borderId="23" xfId="0" applyNumberFormat="1" applyFont="1" applyFill="1" applyBorder="1" applyAlignment="1">
      <alignment horizontal="left" vertical="top" wrapText="1"/>
    </xf>
    <xf numFmtId="0" fontId="48" fillId="0" borderId="23" xfId="0" applyFont="1" applyFill="1" applyBorder="1" applyAlignment="1">
      <alignment horizontal="left" vertical="top" wrapText="1"/>
    </xf>
    <xf numFmtId="164" fontId="56" fillId="0" borderId="23" xfId="1952" applyNumberFormat="1" applyFont="1" applyFill="1" applyBorder="1"/>
    <xf numFmtId="3" fontId="56" fillId="0" borderId="23" xfId="0" applyNumberFormat="1" applyFont="1" applyFill="1" applyBorder="1"/>
    <xf numFmtId="0" fontId="56" fillId="0" borderId="23" xfId="0" applyFont="1" applyFill="1" applyBorder="1"/>
    <xf numFmtId="173" fontId="56" fillId="0" borderId="23" xfId="1938" applyNumberFormat="1" applyFont="1" applyFill="1" applyBorder="1"/>
    <xf numFmtId="9" fontId="56" fillId="0" borderId="23" xfId="1938" applyNumberFormat="1" applyFont="1" applyFill="1" applyBorder="1"/>
    <xf numFmtId="0" fontId="46" fillId="0" borderId="19" xfId="1555" applyFont="1" applyFill="1" applyBorder="1" applyAlignment="1" applyProtection="1">
      <alignment horizontal="center" vertical="center" wrapText="1"/>
      <protection locked="0"/>
    </xf>
    <xf numFmtId="0" fontId="46" fillId="0" borderId="21" xfId="1555" applyFont="1" applyFill="1" applyBorder="1" applyAlignment="1" applyProtection="1">
      <alignment horizontal="center" vertical="center" wrapText="1"/>
      <protection locked="0"/>
    </xf>
    <xf numFmtId="0" fontId="47" fillId="0" borderId="20" xfId="1555" applyFont="1" applyFill="1" applyBorder="1" applyAlignment="1" applyProtection="1">
      <alignment horizontal="center"/>
      <protection locked="0"/>
    </xf>
    <xf numFmtId="0" fontId="50" fillId="0" borderId="19" xfId="1555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>
      <alignment horizontal="center" vertical="center" wrapText="1"/>
    </xf>
    <xf numFmtId="0" fontId="52" fillId="0" borderId="19" xfId="1555" applyFont="1" applyFill="1" applyBorder="1" applyAlignment="1" applyProtection="1">
      <alignment horizontal="center"/>
      <protection locked="0"/>
    </xf>
    <xf numFmtId="0" fontId="0" fillId="0" borderId="19" xfId="0" applyBorder="1"/>
    <xf numFmtId="0" fontId="47" fillId="0" borderId="19" xfId="0" applyFont="1" applyBorder="1" applyAlignment="1">
      <alignment horizontal="left" vertical="top" wrapText="1"/>
    </xf>
    <xf numFmtId="0" fontId="55" fillId="0" borderId="1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58" fillId="37" borderId="19" xfId="0" applyFont="1" applyFill="1" applyBorder="1"/>
    <xf numFmtId="0" fontId="58" fillId="37" borderId="19" xfId="0" applyFont="1" applyFill="1" applyBorder="1" applyAlignment="1">
      <alignment horizontal="center" vertical="center" wrapText="1"/>
    </xf>
    <xf numFmtId="0" fontId="0" fillId="37" borderId="19" xfId="0" applyFill="1" applyBorder="1"/>
    <xf numFmtId="0" fontId="58" fillId="0" borderId="19" xfId="0" applyFont="1" applyBorder="1"/>
    <xf numFmtId="0" fontId="58" fillId="0" borderId="19" xfId="0" applyFont="1" applyBorder="1" applyAlignment="1">
      <alignment horizontal="center" vertical="center"/>
    </xf>
    <xf numFmtId="0" fontId="58" fillId="0" borderId="19" xfId="0" applyFont="1" applyBorder="1" applyAlignment="1">
      <alignment wrapText="1"/>
    </xf>
    <xf numFmtId="0" fontId="58" fillId="0" borderId="19" xfId="0" applyFont="1" applyBorder="1" applyAlignment="1">
      <alignment horizontal="right"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center" vertical="center"/>
    </xf>
    <xf numFmtId="0" fontId="58" fillId="0" borderId="19" xfId="0" applyFont="1" applyBorder="1" applyAlignment="1">
      <alignment horizontal="right"/>
    </xf>
    <xf numFmtId="0" fontId="58" fillId="0" borderId="0" xfId="0" applyFont="1" applyAlignment="1">
      <alignment horizontal="right"/>
    </xf>
    <xf numFmtId="0" fontId="58" fillId="0" borderId="0" xfId="0" applyFont="1"/>
    <xf numFmtId="0" fontId="18" fillId="0" borderId="14" xfId="1555" applyFont="1" applyFill="1" applyBorder="1" applyAlignment="1">
      <alignment horizontal="center" vertical="center" wrapText="1"/>
    </xf>
    <xf numFmtId="0" fontId="22" fillId="0" borderId="14" xfId="1555" applyFont="1" applyFill="1" applyBorder="1" applyAlignment="1">
      <alignment horizontal="center" vertical="center" wrapText="1"/>
    </xf>
    <xf numFmtId="0" fontId="18" fillId="0" borderId="14" xfId="1555" applyFont="1" applyFill="1" applyBorder="1" applyAlignment="1">
      <alignment horizontal="center" vertical="center" textRotation="90" wrapText="1"/>
    </xf>
    <xf numFmtId="0" fontId="22" fillId="0" borderId="14" xfId="1555" applyFont="1" applyFill="1" applyBorder="1" applyAlignment="1">
      <alignment horizontal="center" vertical="center" textRotation="90" wrapText="1"/>
    </xf>
    <xf numFmtId="0" fontId="22" fillId="0" borderId="15" xfId="1555" applyFont="1" applyFill="1" applyBorder="1" applyAlignment="1">
      <alignment horizontal="right" vertical="center" wrapText="1"/>
    </xf>
    <xf numFmtId="169" fontId="24" fillId="0" borderId="15" xfId="1555" applyNumberFormat="1" applyFont="1" applyFill="1" applyBorder="1" applyAlignment="1">
      <alignment horizontal="right" vertical="top" wrapText="1"/>
    </xf>
    <xf numFmtId="0" fontId="18" fillId="0" borderId="14" xfId="1555" applyFont="1" applyFill="1" applyBorder="1" applyAlignment="1">
      <alignment horizontal="center"/>
    </xf>
    <xf numFmtId="0" fontId="22" fillId="0" borderId="14" xfId="1555" applyFont="1" applyFill="1" applyBorder="1" applyAlignment="1">
      <alignment horizontal="right" vertical="center" wrapText="1"/>
    </xf>
    <xf numFmtId="169" fontId="24" fillId="0" borderId="14" xfId="1555" applyNumberFormat="1" applyFont="1" applyFill="1" applyBorder="1" applyAlignment="1">
      <alignment horizontal="center" vertical="top" wrapText="1"/>
    </xf>
    <xf numFmtId="169" fontId="24" fillId="0" borderId="15" xfId="1555" applyNumberFormat="1" applyFont="1" applyFill="1" applyBorder="1" applyAlignment="1">
      <alignment horizontal="center" vertical="top" wrapText="1"/>
    </xf>
    <xf numFmtId="0" fontId="20" fillId="0" borderId="0" xfId="1239" applyFont="1" applyFill="1" applyBorder="1" applyAlignment="1">
      <alignment horizontal="left" vertical="center" wrapText="1"/>
    </xf>
    <xf numFmtId="0" fontId="22" fillId="0" borderId="14" xfId="1239" applyFont="1" applyFill="1" applyBorder="1" applyAlignment="1">
      <alignment horizontal="center" vertical="center" wrapText="1"/>
    </xf>
    <xf numFmtId="0" fontId="18" fillId="0" borderId="14" xfId="1239" applyFont="1" applyFill="1" applyBorder="1" applyAlignment="1">
      <alignment horizontal="center" vertical="center"/>
    </xf>
    <xf numFmtId="0" fontId="25" fillId="0" borderId="0" xfId="1239" applyFont="1" applyFill="1" applyBorder="1" applyAlignment="1">
      <alignment horizontal="left" vertical="center"/>
    </xf>
    <xf numFmtId="0" fontId="22" fillId="0" borderId="14" xfId="1239" applyFont="1" applyFill="1" applyBorder="1" applyAlignment="1">
      <alignment horizontal="left" vertical="center" wrapText="1"/>
    </xf>
    <xf numFmtId="49" fontId="22" fillId="0" borderId="14" xfId="1239" applyNumberFormat="1" applyFont="1" applyFill="1" applyBorder="1" applyAlignment="1">
      <alignment horizontal="right" vertical="center" wrapText="1"/>
    </xf>
    <xf numFmtId="0" fontId="22" fillId="0" borderId="14" xfId="1239" applyNumberFormat="1" applyFont="1" applyFill="1" applyBorder="1" applyAlignment="1">
      <alignment horizontal="right" vertical="center" wrapText="1"/>
    </xf>
    <xf numFmtId="49" fontId="18" fillId="0" borderId="14" xfId="1239" applyNumberFormat="1" applyFont="1" applyFill="1" applyBorder="1" applyAlignment="1">
      <alignment horizontal="center" vertical="center" wrapText="1"/>
    </xf>
    <xf numFmtId="0" fontId="18" fillId="0" borderId="14" xfId="1239" applyFont="1" applyFill="1" applyBorder="1" applyAlignment="1">
      <alignment horizontal="center" vertical="center" wrapText="1"/>
    </xf>
    <xf numFmtId="0" fontId="50" fillId="0" borderId="25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0" fontId="46" fillId="0" borderId="19" xfId="1555" applyFont="1" applyFill="1" applyBorder="1" applyAlignment="1" applyProtection="1">
      <alignment horizontal="center" vertical="center" wrapText="1"/>
      <protection locked="0"/>
    </xf>
    <xf numFmtId="0" fontId="46" fillId="0" borderId="20" xfId="1555" applyFont="1" applyFill="1" applyBorder="1" applyAlignment="1" applyProtection="1">
      <alignment horizontal="center" vertical="center" wrapText="1"/>
      <protection locked="0"/>
    </xf>
    <xf numFmtId="0" fontId="46" fillId="0" borderId="22" xfId="1555" applyFont="1" applyFill="1" applyBorder="1" applyAlignment="1" applyProtection="1">
      <alignment horizontal="center" vertical="center" wrapText="1"/>
      <protection locked="0"/>
    </xf>
    <xf numFmtId="0" fontId="46" fillId="0" borderId="21" xfId="1555" applyFont="1" applyFill="1" applyBorder="1" applyAlignment="1" applyProtection="1">
      <alignment horizontal="center" vertical="center" wrapText="1"/>
      <protection locked="0"/>
    </xf>
    <xf numFmtId="0" fontId="49" fillId="0" borderId="25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6" fillId="0" borderId="25" xfId="1555" applyFont="1" applyFill="1" applyBorder="1" applyAlignment="1" applyProtection="1">
      <alignment horizontal="center" vertical="center" wrapText="1"/>
      <protection locked="0"/>
    </xf>
    <xf numFmtId="0" fontId="46" fillId="0" borderId="27" xfId="1555" applyFont="1" applyFill="1" applyBorder="1" applyAlignment="1" applyProtection="1">
      <alignment horizontal="center" vertical="center" wrapText="1"/>
      <protection locked="0"/>
    </xf>
    <xf numFmtId="0" fontId="53" fillId="36" borderId="25" xfId="0" applyFont="1" applyFill="1" applyBorder="1" applyAlignment="1">
      <alignment horizontal="center" vertical="center"/>
    </xf>
    <xf numFmtId="0" fontId="53" fillId="36" borderId="26" xfId="0" applyFont="1" applyFill="1" applyBorder="1" applyAlignment="1">
      <alignment horizontal="center" vertical="center"/>
    </xf>
    <xf numFmtId="0" fontId="53" fillId="36" borderId="27" xfId="0" applyFont="1" applyFill="1" applyBorder="1" applyAlignment="1">
      <alignment horizontal="center" vertical="center"/>
    </xf>
    <xf numFmtId="0" fontId="46" fillId="0" borderId="26" xfId="1555" applyFont="1" applyFill="1" applyBorder="1" applyAlignment="1" applyProtection="1">
      <alignment horizontal="center" vertical="center" wrapText="1"/>
      <protection locked="0"/>
    </xf>
    <xf numFmtId="0" fontId="47" fillId="0" borderId="22" xfId="1555" applyFont="1" applyFill="1" applyBorder="1" applyAlignment="1" applyProtection="1">
      <alignment horizontal="center"/>
      <protection locked="0"/>
    </xf>
    <xf numFmtId="0" fontId="47" fillId="0" borderId="21" xfId="1555" applyFont="1" applyFill="1" applyBorder="1" applyAlignment="1" applyProtection="1">
      <alignment horizontal="center"/>
      <protection locked="0"/>
    </xf>
    <xf numFmtId="0" fontId="47" fillId="0" borderId="20" xfId="1555" applyFont="1" applyFill="1" applyBorder="1" applyAlignment="1" applyProtection="1">
      <alignment horizontal="center"/>
      <protection locked="0"/>
    </xf>
    <xf numFmtId="0" fontId="46" fillId="0" borderId="31" xfId="1555" applyFont="1" applyFill="1" applyBorder="1" applyAlignment="1" applyProtection="1">
      <alignment horizontal="center" vertical="center" wrapText="1"/>
      <protection locked="0"/>
    </xf>
    <xf numFmtId="0" fontId="46" fillId="0" borderId="23" xfId="1555" applyFont="1" applyFill="1" applyBorder="1" applyAlignment="1" applyProtection="1">
      <alignment horizontal="center" vertical="center" wrapText="1"/>
      <protection locked="0"/>
    </xf>
    <xf numFmtId="0" fontId="46" fillId="0" borderId="24" xfId="1555" applyFont="1" applyFill="1" applyBorder="1" applyAlignment="1" applyProtection="1">
      <alignment horizontal="center" vertical="center" wrapText="1"/>
      <protection locked="0"/>
    </xf>
    <xf numFmtId="0" fontId="46" fillId="0" borderId="28" xfId="1555" applyFont="1" applyFill="1" applyBorder="1" applyAlignment="1" applyProtection="1">
      <alignment horizontal="center" vertical="center" wrapText="1"/>
      <protection locked="0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53" fillId="36" borderId="25" xfId="0" applyFont="1" applyFill="1" applyBorder="1" applyAlignment="1">
      <alignment horizontal="center" vertical="center" wrapText="1"/>
    </xf>
    <xf numFmtId="0" fontId="47" fillId="0" borderId="19" xfId="1555" applyFont="1" applyFill="1" applyBorder="1" applyAlignment="1" applyProtection="1">
      <alignment horizontal="center" vertical="center" wrapText="1"/>
      <protection locked="0"/>
    </xf>
    <xf numFmtId="0" fontId="50" fillId="0" borderId="28" xfId="0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50" fillId="0" borderId="19" xfId="1555" applyFont="1" applyFill="1" applyBorder="1" applyAlignment="1" applyProtection="1">
      <alignment horizontal="center" vertical="center" wrapText="1"/>
      <protection locked="0"/>
    </xf>
    <xf numFmtId="0" fontId="52" fillId="0" borderId="19" xfId="1555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19" xfId="1555" applyFont="1" applyFill="1" applyBorder="1" applyAlignment="1" applyProtection="1">
      <alignment horizontal="center"/>
      <protection locked="0"/>
    </xf>
    <xf numFmtId="0" fontId="52" fillId="36" borderId="19" xfId="0" applyFont="1" applyFill="1" applyBorder="1" applyAlignment="1">
      <alignment horizontal="center" vertical="center"/>
    </xf>
    <xf numFmtId="0" fontId="52" fillId="36" borderId="19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 wrapText="1"/>
    </xf>
    <xf numFmtId="0" fontId="52" fillId="0" borderId="27" xfId="0" applyFont="1" applyFill="1" applyBorder="1" applyAlignment="1">
      <alignment horizontal="center" vertical="center" wrapText="1"/>
    </xf>
    <xf numFmtId="0" fontId="26" fillId="0" borderId="14" xfId="955" applyFont="1" applyFill="1" applyBorder="1" applyAlignment="1">
      <alignment horizontal="right"/>
    </xf>
    <xf numFmtId="0" fontId="18" fillId="0" borderId="0" xfId="972" applyFont="1" applyBorder="1" applyAlignment="1">
      <alignment horizontal="center"/>
    </xf>
    <xf numFmtId="0" fontId="26" fillId="0" borderId="14" xfId="955" applyFont="1" applyBorder="1" applyAlignment="1">
      <alignment horizontal="center"/>
    </xf>
    <xf numFmtId="0" fontId="26" fillId="0" borderId="14" xfId="999" applyFont="1" applyFill="1" applyBorder="1" applyAlignment="1">
      <alignment horizontal="center" vertical="center"/>
    </xf>
    <xf numFmtId="0" fontId="27" fillId="0" borderId="14" xfId="972" applyFont="1" applyBorder="1" applyAlignment="1">
      <alignment horizontal="center" vertical="center"/>
    </xf>
  </cellXfs>
  <cellStyles count="1963"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"/>
    <cellStyle name="20% - Акцент1 2 2 2 2 3" xfId="6"/>
    <cellStyle name="20% - Акцент1 2 2 2 3" xfId="7"/>
    <cellStyle name="20% - Акцент1 2 2 2 4" xfId="8"/>
    <cellStyle name="20% - Акцент1 2 2 3" xfId="9"/>
    <cellStyle name="20% - Акцент1 2 2 3 2" xfId="10"/>
    <cellStyle name="20% - Акцент1 2 2 3 3" xfId="11"/>
    <cellStyle name="20% - Акцент1 2 2 4" xfId="12"/>
    <cellStyle name="20% - Акцент1 2 2 5" xfId="13"/>
    <cellStyle name="20% - Акцент1 2 3" xfId="14"/>
    <cellStyle name="20% - Акцент1 2 3 2" xfId="15"/>
    <cellStyle name="20% - Акцент1 2 3 2 2" xfId="16"/>
    <cellStyle name="20% - Акцент1 2 3 2 2 2" xfId="17"/>
    <cellStyle name="20% - Акцент1 2 3 2 2 3" xfId="18"/>
    <cellStyle name="20% - Акцент1 2 3 2 3" xfId="19"/>
    <cellStyle name="20% - Акцент1 2 3 2 4" xfId="20"/>
    <cellStyle name="20% - Акцент1 2 3 3" xfId="21"/>
    <cellStyle name="20% - Акцент1 2 3 3 2" xfId="22"/>
    <cellStyle name="20% - Акцент1 2 3 3 3" xfId="23"/>
    <cellStyle name="20% - Акцент1 2 3 4" xfId="24"/>
    <cellStyle name="20% - Акцент1 2 3 5" xfId="25"/>
    <cellStyle name="20% - Акцент1 2 4" xfId="26"/>
    <cellStyle name="20% - Акцент1 2 4 2" xfId="27"/>
    <cellStyle name="20% - Акцент1 2 4 2 2" xfId="28"/>
    <cellStyle name="20% - Акцент1 2 4 2 3" xfId="29"/>
    <cellStyle name="20% - Акцент1 2 4 3" xfId="30"/>
    <cellStyle name="20% - Акцент1 2 4 4" xfId="31"/>
    <cellStyle name="20% - Акцент1 2 5" xfId="32"/>
    <cellStyle name="20% - Акцент1 2 5 2" xfId="33"/>
    <cellStyle name="20% - Акцент1 2 5 3" xfId="34"/>
    <cellStyle name="20% - Акцент1 2 6" xfId="35"/>
    <cellStyle name="20% - Акцент1 2 7" xfId="36"/>
    <cellStyle name="20% - Акцент1 3" xfId="37"/>
    <cellStyle name="20% - Акцент1 3 2" xfId="38"/>
    <cellStyle name="20% - Акцент1 3 2 2" xfId="39"/>
    <cellStyle name="20% - Акцент1 3 2 2 2" xfId="40"/>
    <cellStyle name="20% - Акцент1 3 2 2 3" xfId="41"/>
    <cellStyle name="20% - Акцент1 3 2 3" xfId="42"/>
    <cellStyle name="20% - Акцент1 3 2 4" xfId="43"/>
    <cellStyle name="20% - Акцент1 3 2 4 2" xfId="44"/>
    <cellStyle name="20% - Акцент1 3 3" xfId="45"/>
    <cellStyle name="20% - Акцент1 3 3 2" xfId="46"/>
    <cellStyle name="20% - Акцент1 3 3 3" xfId="47"/>
    <cellStyle name="20% - Акцент1 3 4" xfId="48"/>
    <cellStyle name="20% - Акцент1 3 4 2" xfId="49"/>
    <cellStyle name="20% - Акцент1 3 5" xfId="50"/>
    <cellStyle name="20% - Акцент1 4" xfId="51"/>
    <cellStyle name="20% - Акцент2 2" xfId="52"/>
    <cellStyle name="20% - Акцент2 2 2" xfId="53"/>
    <cellStyle name="20% - Акцент2 2 2 2" xfId="54"/>
    <cellStyle name="20% - Акцент2 2 2 2 2" xfId="55"/>
    <cellStyle name="20% - Акцент2 2 2 2 2 2" xfId="56"/>
    <cellStyle name="20% - Акцент2 2 2 2 2 3" xfId="57"/>
    <cellStyle name="20% - Акцент2 2 2 2 3" xfId="58"/>
    <cellStyle name="20% - Акцент2 2 2 2 4" xfId="59"/>
    <cellStyle name="20% - Акцент2 2 2 3" xfId="60"/>
    <cellStyle name="20% - Акцент2 2 2 3 2" xfId="61"/>
    <cellStyle name="20% - Акцент2 2 2 3 3" xfId="62"/>
    <cellStyle name="20% - Акцент2 2 2 4" xfId="63"/>
    <cellStyle name="20% - Акцент2 2 2 5" xfId="64"/>
    <cellStyle name="20% - Акцент2 2 3" xfId="65"/>
    <cellStyle name="20% - Акцент2 2 3 2" xfId="66"/>
    <cellStyle name="20% - Акцент2 2 3 2 2" xfId="67"/>
    <cellStyle name="20% - Акцент2 2 3 2 2 2" xfId="68"/>
    <cellStyle name="20% - Акцент2 2 3 2 2 3" xfId="69"/>
    <cellStyle name="20% - Акцент2 2 3 2 3" xfId="70"/>
    <cellStyle name="20% - Акцент2 2 3 2 4" xfId="71"/>
    <cellStyle name="20% - Акцент2 2 3 3" xfId="72"/>
    <cellStyle name="20% - Акцент2 2 3 3 2" xfId="73"/>
    <cellStyle name="20% - Акцент2 2 3 3 3" xfId="74"/>
    <cellStyle name="20% - Акцент2 2 3 4" xfId="75"/>
    <cellStyle name="20% - Акцент2 2 3 5" xfId="76"/>
    <cellStyle name="20% - Акцент2 2 4" xfId="77"/>
    <cellStyle name="20% - Акцент2 2 4 2" xfId="78"/>
    <cellStyle name="20% - Акцент2 2 4 2 2" xfId="79"/>
    <cellStyle name="20% - Акцент2 2 4 2 3" xfId="80"/>
    <cellStyle name="20% - Акцент2 2 4 3" xfId="81"/>
    <cellStyle name="20% - Акцент2 2 4 4" xfId="82"/>
    <cellStyle name="20% - Акцент2 2 5" xfId="83"/>
    <cellStyle name="20% - Акцент2 2 5 2" xfId="84"/>
    <cellStyle name="20% - Акцент2 2 5 3" xfId="85"/>
    <cellStyle name="20% - Акцент2 2 6" xfId="86"/>
    <cellStyle name="20% - Акцент2 2 7" xfId="87"/>
    <cellStyle name="20% - Акцент2 3" xfId="88"/>
    <cellStyle name="20% - Акцент2 3 2" xfId="89"/>
    <cellStyle name="20% - Акцент2 3 2 2" xfId="90"/>
    <cellStyle name="20% - Акцент2 3 2 2 2" xfId="91"/>
    <cellStyle name="20% - Акцент2 3 2 2 3" xfId="92"/>
    <cellStyle name="20% - Акцент2 3 2 3" xfId="93"/>
    <cellStyle name="20% - Акцент2 3 2 4" xfId="94"/>
    <cellStyle name="20% - Акцент2 3 2 4 2" xfId="95"/>
    <cellStyle name="20% - Акцент2 3 3" xfId="96"/>
    <cellStyle name="20% - Акцент2 3 3 2" xfId="97"/>
    <cellStyle name="20% - Акцент2 3 3 3" xfId="98"/>
    <cellStyle name="20% - Акцент2 3 4" xfId="99"/>
    <cellStyle name="20% - Акцент2 3 4 2" xfId="100"/>
    <cellStyle name="20% - Акцент2 3 5" xfId="101"/>
    <cellStyle name="20% - Акцент2 4" xfId="102"/>
    <cellStyle name="20% - Акцент3 2" xfId="103"/>
    <cellStyle name="20% - Акцент3 2 2" xfId="104"/>
    <cellStyle name="20% - Акцент3 2 2 2" xfId="105"/>
    <cellStyle name="20% - Акцент3 2 2 2 2" xfId="106"/>
    <cellStyle name="20% - Акцент3 2 2 2 2 2" xfId="107"/>
    <cellStyle name="20% - Акцент3 2 2 2 2 3" xfId="108"/>
    <cellStyle name="20% - Акцент3 2 2 2 3" xfId="109"/>
    <cellStyle name="20% - Акцент3 2 2 2 4" xfId="110"/>
    <cellStyle name="20% - Акцент3 2 2 3" xfId="111"/>
    <cellStyle name="20% - Акцент3 2 2 3 2" xfId="112"/>
    <cellStyle name="20% - Акцент3 2 2 3 3" xfId="113"/>
    <cellStyle name="20% - Акцент3 2 2 4" xfId="114"/>
    <cellStyle name="20% - Акцент3 2 2 5" xfId="115"/>
    <cellStyle name="20% - Акцент3 2 3" xfId="116"/>
    <cellStyle name="20% - Акцент3 2 3 2" xfId="117"/>
    <cellStyle name="20% - Акцент3 2 3 2 2" xfId="118"/>
    <cellStyle name="20% - Акцент3 2 3 2 2 2" xfId="119"/>
    <cellStyle name="20% - Акцент3 2 3 2 2 3" xfId="120"/>
    <cellStyle name="20% - Акцент3 2 3 2 3" xfId="121"/>
    <cellStyle name="20% - Акцент3 2 3 2 4" xfId="122"/>
    <cellStyle name="20% - Акцент3 2 3 3" xfId="123"/>
    <cellStyle name="20% - Акцент3 2 3 3 2" xfId="124"/>
    <cellStyle name="20% - Акцент3 2 3 3 3" xfId="125"/>
    <cellStyle name="20% - Акцент3 2 3 4" xfId="126"/>
    <cellStyle name="20% - Акцент3 2 3 5" xfId="127"/>
    <cellStyle name="20% - Акцент3 2 4" xfId="128"/>
    <cellStyle name="20% - Акцент3 2 4 2" xfId="129"/>
    <cellStyle name="20% - Акцент3 2 4 2 2" xfId="130"/>
    <cellStyle name="20% - Акцент3 2 4 2 3" xfId="131"/>
    <cellStyle name="20% - Акцент3 2 4 3" xfId="132"/>
    <cellStyle name="20% - Акцент3 2 4 4" xfId="133"/>
    <cellStyle name="20% - Акцент3 2 5" xfId="134"/>
    <cellStyle name="20% - Акцент3 2 5 2" xfId="135"/>
    <cellStyle name="20% - Акцент3 2 5 3" xfId="136"/>
    <cellStyle name="20% - Акцент3 2 6" xfId="137"/>
    <cellStyle name="20% - Акцент3 2 7" xfId="138"/>
    <cellStyle name="20% - Акцент3 3" xfId="139"/>
    <cellStyle name="20% - Акцент3 3 2" xfId="140"/>
    <cellStyle name="20% - Акцент3 3 2 2" xfId="141"/>
    <cellStyle name="20% - Акцент3 3 2 2 2" xfId="142"/>
    <cellStyle name="20% - Акцент3 3 2 2 3" xfId="143"/>
    <cellStyle name="20% - Акцент3 3 2 3" xfId="144"/>
    <cellStyle name="20% - Акцент3 3 2 4" xfId="145"/>
    <cellStyle name="20% - Акцент3 3 2 4 2" xfId="146"/>
    <cellStyle name="20% - Акцент3 3 3" xfId="147"/>
    <cellStyle name="20% - Акцент3 3 3 2" xfId="148"/>
    <cellStyle name="20% - Акцент3 3 3 3" xfId="149"/>
    <cellStyle name="20% - Акцент3 3 4" xfId="150"/>
    <cellStyle name="20% - Акцент3 3 4 2" xfId="151"/>
    <cellStyle name="20% - Акцент3 3 5" xfId="152"/>
    <cellStyle name="20% - Акцент3 4" xfId="153"/>
    <cellStyle name="20% - Акцент4 2" xfId="154"/>
    <cellStyle name="20% - Акцент4 2 2" xfId="155"/>
    <cellStyle name="20% - Акцент4 2 2 2" xfId="156"/>
    <cellStyle name="20% - Акцент4 2 2 2 2" xfId="157"/>
    <cellStyle name="20% - Акцент4 2 2 2 2 2" xfId="158"/>
    <cellStyle name="20% - Акцент4 2 2 2 2 3" xfId="159"/>
    <cellStyle name="20% - Акцент4 2 2 2 3" xfId="160"/>
    <cellStyle name="20% - Акцент4 2 2 2 4" xfId="161"/>
    <cellStyle name="20% - Акцент4 2 2 3" xfId="162"/>
    <cellStyle name="20% - Акцент4 2 2 3 2" xfId="163"/>
    <cellStyle name="20% - Акцент4 2 2 3 3" xfId="164"/>
    <cellStyle name="20% - Акцент4 2 2 4" xfId="165"/>
    <cellStyle name="20% - Акцент4 2 2 5" xfId="166"/>
    <cellStyle name="20% - Акцент4 2 3" xfId="167"/>
    <cellStyle name="20% - Акцент4 2 3 2" xfId="168"/>
    <cellStyle name="20% - Акцент4 2 3 2 2" xfId="169"/>
    <cellStyle name="20% - Акцент4 2 3 2 2 2" xfId="170"/>
    <cellStyle name="20% - Акцент4 2 3 2 2 3" xfId="171"/>
    <cellStyle name="20% - Акцент4 2 3 2 3" xfId="172"/>
    <cellStyle name="20% - Акцент4 2 3 2 4" xfId="173"/>
    <cellStyle name="20% - Акцент4 2 3 3" xfId="174"/>
    <cellStyle name="20% - Акцент4 2 3 3 2" xfId="175"/>
    <cellStyle name="20% - Акцент4 2 3 3 3" xfId="176"/>
    <cellStyle name="20% - Акцент4 2 3 4" xfId="177"/>
    <cellStyle name="20% - Акцент4 2 3 5" xfId="178"/>
    <cellStyle name="20% - Акцент4 2 4" xfId="179"/>
    <cellStyle name="20% - Акцент4 2 4 2" xfId="180"/>
    <cellStyle name="20% - Акцент4 2 4 2 2" xfId="181"/>
    <cellStyle name="20% - Акцент4 2 4 2 3" xfId="182"/>
    <cellStyle name="20% - Акцент4 2 4 3" xfId="183"/>
    <cellStyle name="20% - Акцент4 2 4 4" xfId="184"/>
    <cellStyle name="20% - Акцент4 2 5" xfId="185"/>
    <cellStyle name="20% - Акцент4 2 5 2" xfId="186"/>
    <cellStyle name="20% - Акцент4 2 5 3" xfId="187"/>
    <cellStyle name="20% - Акцент4 2 6" xfId="188"/>
    <cellStyle name="20% - Акцент4 2 7" xfId="189"/>
    <cellStyle name="20% - Акцент4 3" xfId="190"/>
    <cellStyle name="20% - Акцент4 3 2" xfId="191"/>
    <cellStyle name="20% - Акцент4 3 2 2" xfId="192"/>
    <cellStyle name="20% - Акцент4 3 2 2 2" xfId="193"/>
    <cellStyle name="20% - Акцент4 3 2 2 3" xfId="194"/>
    <cellStyle name="20% - Акцент4 3 2 3" xfId="195"/>
    <cellStyle name="20% - Акцент4 3 2 4" xfId="196"/>
    <cellStyle name="20% - Акцент4 3 2 4 2" xfId="197"/>
    <cellStyle name="20% - Акцент4 3 3" xfId="198"/>
    <cellStyle name="20% - Акцент4 3 3 2" xfId="199"/>
    <cellStyle name="20% - Акцент4 3 3 3" xfId="200"/>
    <cellStyle name="20% - Акцент4 3 4" xfId="201"/>
    <cellStyle name="20% - Акцент4 3 4 2" xfId="202"/>
    <cellStyle name="20% - Акцент4 3 5" xfId="203"/>
    <cellStyle name="20% - Акцент4 4" xfId="204"/>
    <cellStyle name="20% - Акцент5 2" xfId="205"/>
    <cellStyle name="20% - Акцент5 2 2" xfId="206"/>
    <cellStyle name="20% - Акцент5 2 2 2" xfId="207"/>
    <cellStyle name="20% - Акцент5 2 2 2 2" xfId="208"/>
    <cellStyle name="20% - Акцент5 2 2 2 2 2" xfId="209"/>
    <cellStyle name="20% - Акцент5 2 2 2 2 3" xfId="210"/>
    <cellStyle name="20% - Акцент5 2 2 2 3" xfId="211"/>
    <cellStyle name="20% - Акцент5 2 2 2 4" xfId="212"/>
    <cellStyle name="20% - Акцент5 2 2 3" xfId="213"/>
    <cellStyle name="20% - Акцент5 2 2 3 2" xfId="214"/>
    <cellStyle name="20% - Акцент5 2 2 3 3" xfId="215"/>
    <cellStyle name="20% - Акцент5 2 2 4" xfId="216"/>
    <cellStyle name="20% - Акцент5 2 2 5" xfId="217"/>
    <cellStyle name="20% - Акцент5 2 3" xfId="218"/>
    <cellStyle name="20% - Акцент5 2 3 2" xfId="219"/>
    <cellStyle name="20% - Акцент5 2 3 2 2" xfId="220"/>
    <cellStyle name="20% - Акцент5 2 3 2 2 2" xfId="221"/>
    <cellStyle name="20% - Акцент5 2 3 2 2 3" xfId="222"/>
    <cellStyle name="20% - Акцент5 2 3 2 3" xfId="223"/>
    <cellStyle name="20% - Акцент5 2 3 2 4" xfId="224"/>
    <cellStyle name="20% - Акцент5 2 3 3" xfId="225"/>
    <cellStyle name="20% - Акцент5 2 3 3 2" xfId="226"/>
    <cellStyle name="20% - Акцент5 2 3 3 3" xfId="227"/>
    <cellStyle name="20% - Акцент5 2 3 4" xfId="228"/>
    <cellStyle name="20% - Акцент5 2 3 5" xfId="229"/>
    <cellStyle name="20% - Акцент5 2 4" xfId="230"/>
    <cellStyle name="20% - Акцент5 2 4 2" xfId="231"/>
    <cellStyle name="20% - Акцент5 2 4 2 2" xfId="232"/>
    <cellStyle name="20% - Акцент5 2 4 2 3" xfId="233"/>
    <cellStyle name="20% - Акцент5 2 4 3" xfId="234"/>
    <cellStyle name="20% - Акцент5 2 4 4" xfId="235"/>
    <cellStyle name="20% - Акцент5 2 5" xfId="236"/>
    <cellStyle name="20% - Акцент5 2 5 2" xfId="237"/>
    <cellStyle name="20% - Акцент5 2 5 3" xfId="238"/>
    <cellStyle name="20% - Акцент5 2 6" xfId="239"/>
    <cellStyle name="20% - Акцент5 2 7" xfId="240"/>
    <cellStyle name="20% - Акцент5 3" xfId="241"/>
    <cellStyle name="20% - Акцент5 3 2" xfId="242"/>
    <cellStyle name="20% - Акцент5 3 2 2" xfId="243"/>
    <cellStyle name="20% - Акцент5 3 2 2 2" xfId="244"/>
    <cellStyle name="20% - Акцент5 3 2 2 3" xfId="245"/>
    <cellStyle name="20% - Акцент5 3 2 3" xfId="246"/>
    <cellStyle name="20% - Акцент5 3 2 4" xfId="247"/>
    <cellStyle name="20% - Акцент5 3 2 4 2" xfId="248"/>
    <cellStyle name="20% - Акцент5 3 3" xfId="249"/>
    <cellStyle name="20% - Акцент5 3 3 2" xfId="250"/>
    <cellStyle name="20% - Акцент5 3 3 3" xfId="251"/>
    <cellStyle name="20% - Акцент5 3 4" xfId="252"/>
    <cellStyle name="20% - Акцент5 3 4 2" xfId="253"/>
    <cellStyle name="20% - Акцент5 3 5" xfId="254"/>
    <cellStyle name="20% - Акцент5 4" xfId="255"/>
    <cellStyle name="20% - Акцент6 2" xfId="256"/>
    <cellStyle name="20% - Акцент6 2 2" xfId="257"/>
    <cellStyle name="20% - Акцент6 2 2 2" xfId="258"/>
    <cellStyle name="20% - Акцент6 2 2 2 2" xfId="259"/>
    <cellStyle name="20% - Акцент6 2 2 2 2 2" xfId="260"/>
    <cellStyle name="20% - Акцент6 2 2 2 2 3" xfId="261"/>
    <cellStyle name="20% - Акцент6 2 2 2 3" xfId="262"/>
    <cellStyle name="20% - Акцент6 2 2 2 4" xfId="263"/>
    <cellStyle name="20% - Акцент6 2 2 3" xfId="264"/>
    <cellStyle name="20% - Акцент6 2 2 3 2" xfId="265"/>
    <cellStyle name="20% - Акцент6 2 2 3 3" xfId="266"/>
    <cellStyle name="20% - Акцент6 2 2 4" xfId="267"/>
    <cellStyle name="20% - Акцент6 2 2 5" xfId="268"/>
    <cellStyle name="20% - Акцент6 2 3" xfId="269"/>
    <cellStyle name="20% - Акцент6 2 3 2" xfId="270"/>
    <cellStyle name="20% - Акцент6 2 3 2 2" xfId="271"/>
    <cellStyle name="20% - Акцент6 2 3 2 2 2" xfId="272"/>
    <cellStyle name="20% - Акцент6 2 3 2 2 3" xfId="273"/>
    <cellStyle name="20% - Акцент6 2 3 2 3" xfId="274"/>
    <cellStyle name="20% - Акцент6 2 3 2 4" xfId="275"/>
    <cellStyle name="20% - Акцент6 2 3 3" xfId="276"/>
    <cellStyle name="20% - Акцент6 2 3 3 2" xfId="277"/>
    <cellStyle name="20% - Акцент6 2 3 3 3" xfId="278"/>
    <cellStyle name="20% - Акцент6 2 3 4" xfId="279"/>
    <cellStyle name="20% - Акцент6 2 3 5" xfId="280"/>
    <cellStyle name="20% - Акцент6 2 4" xfId="281"/>
    <cellStyle name="20% - Акцент6 2 4 2" xfId="282"/>
    <cellStyle name="20% - Акцент6 2 4 2 2" xfId="283"/>
    <cellStyle name="20% - Акцент6 2 4 2 3" xfId="284"/>
    <cellStyle name="20% - Акцент6 2 4 3" xfId="285"/>
    <cellStyle name="20% - Акцент6 2 4 4" xfId="286"/>
    <cellStyle name="20% - Акцент6 2 5" xfId="287"/>
    <cellStyle name="20% - Акцент6 2 5 2" xfId="288"/>
    <cellStyle name="20% - Акцент6 2 5 3" xfId="289"/>
    <cellStyle name="20% - Акцент6 2 6" xfId="290"/>
    <cellStyle name="20% - Акцент6 2 7" xfId="291"/>
    <cellStyle name="20% - Акцент6 3" xfId="292"/>
    <cellStyle name="20% - Акцент6 3 2" xfId="293"/>
    <cellStyle name="20% - Акцент6 3 2 2" xfId="294"/>
    <cellStyle name="20% - Акцент6 3 2 2 2" xfId="295"/>
    <cellStyle name="20% - Акцент6 3 2 2 3" xfId="296"/>
    <cellStyle name="20% - Акцент6 3 2 3" xfId="297"/>
    <cellStyle name="20% - Акцент6 3 2 4" xfId="298"/>
    <cellStyle name="20% - Акцент6 3 2 4 2" xfId="299"/>
    <cellStyle name="20% - Акцент6 3 3" xfId="300"/>
    <cellStyle name="20% - Акцент6 3 3 2" xfId="301"/>
    <cellStyle name="20% - Акцент6 3 3 3" xfId="302"/>
    <cellStyle name="20% - Акцент6 3 4" xfId="303"/>
    <cellStyle name="20% - Акцент6 3 4 2" xfId="304"/>
    <cellStyle name="20% - Акцент6 3 5" xfId="305"/>
    <cellStyle name="20% - Акцент6 4" xfId="306"/>
    <cellStyle name="40% - Акцент1 2" xfId="307"/>
    <cellStyle name="40% - Акцент1 2 2" xfId="308"/>
    <cellStyle name="40% - Акцент1 2 2 2" xfId="309"/>
    <cellStyle name="40% - Акцент1 2 2 2 2" xfId="310"/>
    <cellStyle name="40% - Акцент1 2 2 2 2 2" xfId="311"/>
    <cellStyle name="40% - Акцент1 2 2 2 2 3" xfId="312"/>
    <cellStyle name="40% - Акцент1 2 2 2 3" xfId="313"/>
    <cellStyle name="40% - Акцент1 2 2 2 4" xfId="314"/>
    <cellStyle name="40% - Акцент1 2 2 3" xfId="315"/>
    <cellStyle name="40% - Акцент1 2 2 3 2" xfId="316"/>
    <cellStyle name="40% - Акцент1 2 2 3 3" xfId="317"/>
    <cellStyle name="40% - Акцент1 2 2 4" xfId="318"/>
    <cellStyle name="40% - Акцент1 2 2 5" xfId="319"/>
    <cellStyle name="40% - Акцент1 2 3" xfId="320"/>
    <cellStyle name="40% - Акцент1 2 3 2" xfId="321"/>
    <cellStyle name="40% - Акцент1 2 3 2 2" xfId="322"/>
    <cellStyle name="40% - Акцент1 2 3 2 2 2" xfId="323"/>
    <cellStyle name="40% - Акцент1 2 3 2 2 3" xfId="324"/>
    <cellStyle name="40% - Акцент1 2 3 2 3" xfId="325"/>
    <cellStyle name="40% - Акцент1 2 3 2 4" xfId="326"/>
    <cellStyle name="40% - Акцент1 2 3 3" xfId="327"/>
    <cellStyle name="40% - Акцент1 2 3 3 2" xfId="328"/>
    <cellStyle name="40% - Акцент1 2 3 3 3" xfId="329"/>
    <cellStyle name="40% - Акцент1 2 3 4" xfId="330"/>
    <cellStyle name="40% - Акцент1 2 3 5" xfId="331"/>
    <cellStyle name="40% - Акцент1 2 4" xfId="332"/>
    <cellStyle name="40% - Акцент1 2 4 2" xfId="333"/>
    <cellStyle name="40% - Акцент1 2 4 2 2" xfId="334"/>
    <cellStyle name="40% - Акцент1 2 4 2 3" xfId="335"/>
    <cellStyle name="40% - Акцент1 2 4 3" xfId="336"/>
    <cellStyle name="40% - Акцент1 2 4 4" xfId="337"/>
    <cellStyle name="40% - Акцент1 2 5" xfId="338"/>
    <cellStyle name="40% - Акцент1 2 5 2" xfId="339"/>
    <cellStyle name="40% - Акцент1 2 5 3" xfId="340"/>
    <cellStyle name="40% - Акцент1 2 6" xfId="341"/>
    <cellStyle name="40% - Акцент1 2 7" xfId="342"/>
    <cellStyle name="40% - Акцент1 3" xfId="343"/>
    <cellStyle name="40% - Акцент1 3 2" xfId="344"/>
    <cellStyle name="40% - Акцент1 3 2 2" xfId="345"/>
    <cellStyle name="40% - Акцент1 3 2 2 2" xfId="346"/>
    <cellStyle name="40% - Акцент1 3 2 2 3" xfId="347"/>
    <cellStyle name="40% - Акцент1 3 2 3" xfId="348"/>
    <cellStyle name="40% - Акцент1 3 2 4" xfId="349"/>
    <cellStyle name="40% - Акцент1 3 2 4 2" xfId="350"/>
    <cellStyle name="40% - Акцент1 3 3" xfId="351"/>
    <cellStyle name="40% - Акцент1 3 3 2" xfId="352"/>
    <cellStyle name="40% - Акцент1 3 3 3" xfId="353"/>
    <cellStyle name="40% - Акцент1 3 4" xfId="354"/>
    <cellStyle name="40% - Акцент1 3 4 2" xfId="355"/>
    <cellStyle name="40% - Акцент1 3 5" xfId="356"/>
    <cellStyle name="40% - Акцент1 4" xfId="357"/>
    <cellStyle name="40% - Акцент2 2" xfId="358"/>
    <cellStyle name="40% - Акцент2 2 2" xfId="359"/>
    <cellStyle name="40% - Акцент2 2 2 2" xfId="360"/>
    <cellStyle name="40% - Акцент2 2 2 2 2" xfId="361"/>
    <cellStyle name="40% - Акцент2 2 2 2 2 2" xfId="362"/>
    <cellStyle name="40% - Акцент2 2 2 2 2 3" xfId="363"/>
    <cellStyle name="40% - Акцент2 2 2 2 3" xfId="364"/>
    <cellStyle name="40% - Акцент2 2 2 2 4" xfId="365"/>
    <cellStyle name="40% - Акцент2 2 2 3" xfId="366"/>
    <cellStyle name="40% - Акцент2 2 2 3 2" xfId="367"/>
    <cellStyle name="40% - Акцент2 2 2 3 3" xfId="368"/>
    <cellStyle name="40% - Акцент2 2 2 4" xfId="369"/>
    <cellStyle name="40% - Акцент2 2 2 5" xfId="370"/>
    <cellStyle name="40% - Акцент2 2 3" xfId="371"/>
    <cellStyle name="40% - Акцент2 2 3 2" xfId="372"/>
    <cellStyle name="40% - Акцент2 2 3 2 2" xfId="373"/>
    <cellStyle name="40% - Акцент2 2 3 2 2 2" xfId="374"/>
    <cellStyle name="40% - Акцент2 2 3 2 2 3" xfId="375"/>
    <cellStyle name="40% - Акцент2 2 3 2 3" xfId="376"/>
    <cellStyle name="40% - Акцент2 2 3 2 4" xfId="377"/>
    <cellStyle name="40% - Акцент2 2 3 3" xfId="378"/>
    <cellStyle name="40% - Акцент2 2 3 3 2" xfId="379"/>
    <cellStyle name="40% - Акцент2 2 3 3 3" xfId="380"/>
    <cellStyle name="40% - Акцент2 2 3 4" xfId="381"/>
    <cellStyle name="40% - Акцент2 2 3 5" xfId="382"/>
    <cellStyle name="40% - Акцент2 2 4" xfId="383"/>
    <cellStyle name="40% - Акцент2 2 4 2" xfId="384"/>
    <cellStyle name="40% - Акцент2 2 4 2 2" xfId="385"/>
    <cellStyle name="40% - Акцент2 2 4 2 3" xfId="386"/>
    <cellStyle name="40% - Акцент2 2 4 3" xfId="387"/>
    <cellStyle name="40% - Акцент2 2 4 4" xfId="388"/>
    <cellStyle name="40% - Акцент2 2 5" xfId="389"/>
    <cellStyle name="40% - Акцент2 2 5 2" xfId="390"/>
    <cellStyle name="40% - Акцент2 2 5 3" xfId="391"/>
    <cellStyle name="40% - Акцент2 2 6" xfId="392"/>
    <cellStyle name="40% - Акцент2 2 7" xfId="393"/>
    <cellStyle name="40% - Акцент2 3" xfId="394"/>
    <cellStyle name="40% - Акцент2 3 2" xfId="395"/>
    <cellStyle name="40% - Акцент2 3 2 2" xfId="396"/>
    <cellStyle name="40% - Акцент2 3 2 2 2" xfId="397"/>
    <cellStyle name="40% - Акцент2 3 2 2 3" xfId="398"/>
    <cellStyle name="40% - Акцент2 3 2 3" xfId="399"/>
    <cellStyle name="40% - Акцент2 3 2 4" xfId="400"/>
    <cellStyle name="40% - Акцент2 3 2 4 2" xfId="401"/>
    <cellStyle name="40% - Акцент2 3 3" xfId="402"/>
    <cellStyle name="40% - Акцент2 3 3 2" xfId="403"/>
    <cellStyle name="40% - Акцент2 3 3 3" xfId="404"/>
    <cellStyle name="40% - Акцент2 3 4" xfId="405"/>
    <cellStyle name="40% - Акцент2 3 4 2" xfId="406"/>
    <cellStyle name="40% - Акцент2 3 5" xfId="407"/>
    <cellStyle name="40% - Акцент2 4" xfId="408"/>
    <cellStyle name="40% - Акцент3 2" xfId="409"/>
    <cellStyle name="40% - Акцент3 2 2" xfId="410"/>
    <cellStyle name="40% - Акцент3 2 2 2" xfId="411"/>
    <cellStyle name="40% - Акцент3 2 2 2 2" xfId="412"/>
    <cellStyle name="40% - Акцент3 2 2 2 2 2" xfId="413"/>
    <cellStyle name="40% - Акцент3 2 2 2 2 3" xfId="414"/>
    <cellStyle name="40% - Акцент3 2 2 2 3" xfId="415"/>
    <cellStyle name="40% - Акцент3 2 2 2 4" xfId="416"/>
    <cellStyle name="40% - Акцент3 2 2 3" xfId="417"/>
    <cellStyle name="40% - Акцент3 2 2 3 2" xfId="418"/>
    <cellStyle name="40% - Акцент3 2 2 3 3" xfId="419"/>
    <cellStyle name="40% - Акцент3 2 2 4" xfId="420"/>
    <cellStyle name="40% - Акцент3 2 2 5" xfId="421"/>
    <cellStyle name="40% - Акцент3 2 3" xfId="422"/>
    <cellStyle name="40% - Акцент3 2 3 2" xfId="423"/>
    <cellStyle name="40% - Акцент3 2 3 2 2" xfId="424"/>
    <cellStyle name="40% - Акцент3 2 3 2 2 2" xfId="425"/>
    <cellStyle name="40% - Акцент3 2 3 2 2 3" xfId="426"/>
    <cellStyle name="40% - Акцент3 2 3 2 3" xfId="427"/>
    <cellStyle name="40% - Акцент3 2 3 2 4" xfId="428"/>
    <cellStyle name="40% - Акцент3 2 3 3" xfId="429"/>
    <cellStyle name="40% - Акцент3 2 3 3 2" xfId="430"/>
    <cellStyle name="40% - Акцент3 2 3 3 3" xfId="431"/>
    <cellStyle name="40% - Акцент3 2 3 4" xfId="432"/>
    <cellStyle name="40% - Акцент3 2 3 5" xfId="433"/>
    <cellStyle name="40% - Акцент3 2 4" xfId="434"/>
    <cellStyle name="40% - Акцент3 2 4 2" xfId="435"/>
    <cellStyle name="40% - Акцент3 2 4 2 2" xfId="436"/>
    <cellStyle name="40% - Акцент3 2 4 2 3" xfId="437"/>
    <cellStyle name="40% - Акцент3 2 4 3" xfId="438"/>
    <cellStyle name="40% - Акцент3 2 4 4" xfId="439"/>
    <cellStyle name="40% - Акцент3 2 5" xfId="440"/>
    <cellStyle name="40% - Акцент3 2 5 2" xfId="441"/>
    <cellStyle name="40% - Акцент3 2 5 3" xfId="442"/>
    <cellStyle name="40% - Акцент3 2 6" xfId="443"/>
    <cellStyle name="40% - Акцент3 2 7" xfId="444"/>
    <cellStyle name="40% - Акцент3 3" xfId="445"/>
    <cellStyle name="40% - Акцент3 3 2" xfId="446"/>
    <cellStyle name="40% - Акцент3 3 2 2" xfId="447"/>
    <cellStyle name="40% - Акцент3 3 2 2 2" xfId="448"/>
    <cellStyle name="40% - Акцент3 3 2 2 3" xfId="449"/>
    <cellStyle name="40% - Акцент3 3 2 3" xfId="450"/>
    <cellStyle name="40% - Акцент3 3 2 4" xfId="451"/>
    <cellStyle name="40% - Акцент3 3 2 4 2" xfId="452"/>
    <cellStyle name="40% - Акцент3 3 3" xfId="453"/>
    <cellStyle name="40% - Акцент3 3 3 2" xfId="454"/>
    <cellStyle name="40% - Акцент3 3 3 3" xfId="455"/>
    <cellStyle name="40% - Акцент3 3 4" xfId="456"/>
    <cellStyle name="40% - Акцент3 3 4 2" xfId="457"/>
    <cellStyle name="40% - Акцент3 3 5" xfId="458"/>
    <cellStyle name="40% - Акцент3 4" xfId="459"/>
    <cellStyle name="40% - Акцент4 2" xfId="460"/>
    <cellStyle name="40% - Акцент4 2 2" xfId="461"/>
    <cellStyle name="40% - Акцент4 2 2 2" xfId="462"/>
    <cellStyle name="40% - Акцент4 2 2 2 2" xfId="463"/>
    <cellStyle name="40% - Акцент4 2 2 2 2 2" xfId="464"/>
    <cellStyle name="40% - Акцент4 2 2 2 2 3" xfId="465"/>
    <cellStyle name="40% - Акцент4 2 2 2 3" xfId="466"/>
    <cellStyle name="40% - Акцент4 2 2 2 4" xfId="467"/>
    <cellStyle name="40% - Акцент4 2 2 3" xfId="468"/>
    <cellStyle name="40% - Акцент4 2 2 3 2" xfId="469"/>
    <cellStyle name="40% - Акцент4 2 2 3 3" xfId="470"/>
    <cellStyle name="40% - Акцент4 2 2 4" xfId="471"/>
    <cellStyle name="40% - Акцент4 2 2 5" xfId="472"/>
    <cellStyle name="40% - Акцент4 2 3" xfId="473"/>
    <cellStyle name="40% - Акцент4 2 3 2" xfId="474"/>
    <cellStyle name="40% - Акцент4 2 3 2 2" xfId="475"/>
    <cellStyle name="40% - Акцент4 2 3 2 2 2" xfId="476"/>
    <cellStyle name="40% - Акцент4 2 3 2 2 3" xfId="477"/>
    <cellStyle name="40% - Акцент4 2 3 2 3" xfId="478"/>
    <cellStyle name="40% - Акцент4 2 3 2 4" xfId="479"/>
    <cellStyle name="40% - Акцент4 2 3 3" xfId="480"/>
    <cellStyle name="40% - Акцент4 2 3 3 2" xfId="481"/>
    <cellStyle name="40% - Акцент4 2 3 3 3" xfId="482"/>
    <cellStyle name="40% - Акцент4 2 3 4" xfId="483"/>
    <cellStyle name="40% - Акцент4 2 3 5" xfId="484"/>
    <cellStyle name="40% - Акцент4 2 4" xfId="485"/>
    <cellStyle name="40% - Акцент4 2 4 2" xfId="486"/>
    <cellStyle name="40% - Акцент4 2 4 2 2" xfId="487"/>
    <cellStyle name="40% - Акцент4 2 4 2 3" xfId="488"/>
    <cellStyle name="40% - Акцент4 2 4 3" xfId="489"/>
    <cellStyle name="40% - Акцент4 2 4 4" xfId="490"/>
    <cellStyle name="40% - Акцент4 2 5" xfId="491"/>
    <cellStyle name="40% - Акцент4 2 5 2" xfId="492"/>
    <cellStyle name="40% - Акцент4 2 5 3" xfId="493"/>
    <cellStyle name="40% - Акцент4 2 6" xfId="494"/>
    <cellStyle name="40% - Акцент4 2 7" xfId="495"/>
    <cellStyle name="40% - Акцент4 3" xfId="496"/>
    <cellStyle name="40% - Акцент4 3 2" xfId="497"/>
    <cellStyle name="40% - Акцент4 3 2 2" xfId="498"/>
    <cellStyle name="40% - Акцент4 3 2 2 2" xfId="499"/>
    <cellStyle name="40% - Акцент4 3 2 2 3" xfId="500"/>
    <cellStyle name="40% - Акцент4 3 2 3" xfId="501"/>
    <cellStyle name="40% - Акцент4 3 2 4" xfId="502"/>
    <cellStyle name="40% - Акцент4 3 2 4 2" xfId="503"/>
    <cellStyle name="40% - Акцент4 3 3" xfId="504"/>
    <cellStyle name="40% - Акцент4 3 3 2" xfId="505"/>
    <cellStyle name="40% - Акцент4 3 3 3" xfId="506"/>
    <cellStyle name="40% - Акцент4 3 4" xfId="507"/>
    <cellStyle name="40% - Акцент4 3 4 2" xfId="508"/>
    <cellStyle name="40% - Акцент4 3 5" xfId="509"/>
    <cellStyle name="40% - Акцент4 4" xfId="510"/>
    <cellStyle name="40% - Акцент5 2" xfId="511"/>
    <cellStyle name="40% - Акцент5 2 2" xfId="512"/>
    <cellStyle name="40% - Акцент5 2 2 2" xfId="513"/>
    <cellStyle name="40% - Акцент5 2 2 2 2" xfId="514"/>
    <cellStyle name="40% - Акцент5 2 2 2 2 2" xfId="515"/>
    <cellStyle name="40% - Акцент5 2 2 2 2 3" xfId="516"/>
    <cellStyle name="40% - Акцент5 2 2 2 3" xfId="517"/>
    <cellStyle name="40% - Акцент5 2 2 2 4" xfId="518"/>
    <cellStyle name="40% - Акцент5 2 2 3" xfId="519"/>
    <cellStyle name="40% - Акцент5 2 2 3 2" xfId="520"/>
    <cellStyle name="40% - Акцент5 2 2 3 3" xfId="521"/>
    <cellStyle name="40% - Акцент5 2 2 4" xfId="522"/>
    <cellStyle name="40% - Акцент5 2 2 5" xfId="523"/>
    <cellStyle name="40% - Акцент5 2 3" xfId="524"/>
    <cellStyle name="40% - Акцент5 2 3 2" xfId="525"/>
    <cellStyle name="40% - Акцент5 2 3 2 2" xfId="526"/>
    <cellStyle name="40% - Акцент5 2 3 2 2 2" xfId="527"/>
    <cellStyle name="40% - Акцент5 2 3 2 2 3" xfId="528"/>
    <cellStyle name="40% - Акцент5 2 3 2 3" xfId="529"/>
    <cellStyle name="40% - Акцент5 2 3 2 4" xfId="530"/>
    <cellStyle name="40% - Акцент5 2 3 3" xfId="531"/>
    <cellStyle name="40% - Акцент5 2 3 3 2" xfId="532"/>
    <cellStyle name="40% - Акцент5 2 3 3 3" xfId="533"/>
    <cellStyle name="40% - Акцент5 2 3 4" xfId="534"/>
    <cellStyle name="40% - Акцент5 2 3 5" xfId="535"/>
    <cellStyle name="40% - Акцент5 2 4" xfId="536"/>
    <cellStyle name="40% - Акцент5 2 4 2" xfId="537"/>
    <cellStyle name="40% - Акцент5 2 4 2 2" xfId="538"/>
    <cellStyle name="40% - Акцент5 2 4 2 3" xfId="539"/>
    <cellStyle name="40% - Акцент5 2 4 3" xfId="540"/>
    <cellStyle name="40% - Акцент5 2 4 4" xfId="541"/>
    <cellStyle name="40% - Акцент5 2 5" xfId="542"/>
    <cellStyle name="40% - Акцент5 2 5 2" xfId="543"/>
    <cellStyle name="40% - Акцент5 2 5 3" xfId="544"/>
    <cellStyle name="40% - Акцент5 2 6" xfId="545"/>
    <cellStyle name="40% - Акцент5 2 7" xfId="546"/>
    <cellStyle name="40% - Акцент5 3" xfId="547"/>
    <cellStyle name="40% - Акцент5 3 2" xfId="548"/>
    <cellStyle name="40% - Акцент5 3 2 2" xfId="549"/>
    <cellStyle name="40% - Акцент5 3 2 2 2" xfId="550"/>
    <cellStyle name="40% - Акцент5 3 2 2 3" xfId="551"/>
    <cellStyle name="40% - Акцент5 3 2 3" xfId="552"/>
    <cellStyle name="40% - Акцент5 3 2 4" xfId="553"/>
    <cellStyle name="40% - Акцент5 3 2 4 2" xfId="554"/>
    <cellStyle name="40% - Акцент5 3 3" xfId="555"/>
    <cellStyle name="40% - Акцент5 3 3 2" xfId="556"/>
    <cellStyle name="40% - Акцент5 3 3 3" xfId="557"/>
    <cellStyle name="40% - Акцент5 3 4" xfId="558"/>
    <cellStyle name="40% - Акцент5 3 4 2" xfId="559"/>
    <cellStyle name="40% - Акцент5 3 5" xfId="560"/>
    <cellStyle name="40% - Акцент5 4" xfId="561"/>
    <cellStyle name="40% - Акцент6 2" xfId="562"/>
    <cellStyle name="40% - Акцент6 2 2" xfId="563"/>
    <cellStyle name="40% - Акцент6 2 2 2" xfId="564"/>
    <cellStyle name="40% - Акцент6 2 2 2 2" xfId="565"/>
    <cellStyle name="40% - Акцент6 2 2 2 2 2" xfId="566"/>
    <cellStyle name="40% - Акцент6 2 2 2 2 3" xfId="567"/>
    <cellStyle name="40% - Акцент6 2 2 2 3" xfId="568"/>
    <cellStyle name="40% - Акцент6 2 2 2 4" xfId="569"/>
    <cellStyle name="40% - Акцент6 2 2 3" xfId="570"/>
    <cellStyle name="40% - Акцент6 2 2 3 2" xfId="571"/>
    <cellStyle name="40% - Акцент6 2 2 3 3" xfId="572"/>
    <cellStyle name="40% - Акцент6 2 2 4" xfId="573"/>
    <cellStyle name="40% - Акцент6 2 2 5" xfId="574"/>
    <cellStyle name="40% - Акцент6 2 3" xfId="575"/>
    <cellStyle name="40% - Акцент6 2 3 2" xfId="576"/>
    <cellStyle name="40% - Акцент6 2 3 2 2" xfId="577"/>
    <cellStyle name="40% - Акцент6 2 3 2 2 2" xfId="578"/>
    <cellStyle name="40% - Акцент6 2 3 2 2 3" xfId="579"/>
    <cellStyle name="40% - Акцент6 2 3 2 3" xfId="580"/>
    <cellStyle name="40% - Акцент6 2 3 2 4" xfId="581"/>
    <cellStyle name="40% - Акцент6 2 3 3" xfId="582"/>
    <cellStyle name="40% - Акцент6 2 3 3 2" xfId="583"/>
    <cellStyle name="40% - Акцент6 2 3 3 3" xfId="584"/>
    <cellStyle name="40% - Акцент6 2 3 4" xfId="585"/>
    <cellStyle name="40% - Акцент6 2 3 5" xfId="586"/>
    <cellStyle name="40% - Акцент6 2 4" xfId="587"/>
    <cellStyle name="40% - Акцент6 2 4 2" xfId="588"/>
    <cellStyle name="40% - Акцент6 2 4 2 2" xfId="589"/>
    <cellStyle name="40% - Акцент6 2 4 2 3" xfId="590"/>
    <cellStyle name="40% - Акцент6 2 4 3" xfId="591"/>
    <cellStyle name="40% - Акцент6 2 4 4" xfId="592"/>
    <cellStyle name="40% - Акцент6 2 5" xfId="593"/>
    <cellStyle name="40% - Акцент6 2 5 2" xfId="594"/>
    <cellStyle name="40% - Акцент6 2 5 3" xfId="595"/>
    <cellStyle name="40% - Акцент6 2 6" xfId="596"/>
    <cellStyle name="40% - Акцент6 2 7" xfId="597"/>
    <cellStyle name="40% - Акцент6 3" xfId="598"/>
    <cellStyle name="40% - Акцент6 3 2" xfId="599"/>
    <cellStyle name="40% - Акцент6 3 2 2" xfId="600"/>
    <cellStyle name="40% - Акцент6 3 2 2 2" xfId="601"/>
    <cellStyle name="40% - Акцент6 3 2 2 3" xfId="602"/>
    <cellStyle name="40% - Акцент6 3 2 3" xfId="603"/>
    <cellStyle name="40% - Акцент6 3 2 4" xfId="604"/>
    <cellStyle name="40% - Акцент6 3 2 4 2" xfId="605"/>
    <cellStyle name="40% - Акцент6 3 3" xfId="606"/>
    <cellStyle name="40% - Акцент6 3 3 2" xfId="607"/>
    <cellStyle name="40% - Акцент6 3 3 3" xfId="608"/>
    <cellStyle name="40% - Акцент6 3 4" xfId="609"/>
    <cellStyle name="40% - Акцент6 3 4 2" xfId="610"/>
    <cellStyle name="40% - Акцент6 3 5" xfId="611"/>
    <cellStyle name="40% - Акцент6 4" xfId="612"/>
    <cellStyle name="60% - Акцент1 2" xfId="613"/>
    <cellStyle name="60% - Акцент1 3" xfId="614"/>
    <cellStyle name="60% - Акцент1 3 2" xfId="615"/>
    <cellStyle name="60% - Акцент1 3 3" xfId="616"/>
    <cellStyle name="60% - Акцент1 4" xfId="617"/>
    <cellStyle name="60% - Акцент2 2" xfId="618"/>
    <cellStyle name="60% - Акцент2 3" xfId="619"/>
    <cellStyle name="60% - Акцент2 3 2" xfId="620"/>
    <cellStyle name="60% - Акцент2 3 3" xfId="621"/>
    <cellStyle name="60% - Акцент2 4" xfId="622"/>
    <cellStyle name="60% - Акцент3 2" xfId="623"/>
    <cellStyle name="60% - Акцент3 3" xfId="624"/>
    <cellStyle name="60% - Акцент3 3 2" xfId="625"/>
    <cellStyle name="60% - Акцент3 3 3" xfId="626"/>
    <cellStyle name="60% - Акцент3 4" xfId="627"/>
    <cellStyle name="60% - Акцент4 2" xfId="628"/>
    <cellStyle name="60% - Акцент4 3" xfId="629"/>
    <cellStyle name="60% - Акцент4 3 2" xfId="630"/>
    <cellStyle name="60% - Акцент4 3 3" xfId="631"/>
    <cellStyle name="60% - Акцент4 4" xfId="632"/>
    <cellStyle name="60% - Акцент5 2" xfId="633"/>
    <cellStyle name="60% - Акцент5 3" xfId="634"/>
    <cellStyle name="60% - Акцент5 3 2" xfId="635"/>
    <cellStyle name="60% - Акцент5 3 3" xfId="636"/>
    <cellStyle name="60% - Акцент5 4" xfId="637"/>
    <cellStyle name="60% - Акцент6 2" xfId="638"/>
    <cellStyle name="60% - Акцент6 3" xfId="639"/>
    <cellStyle name="60% - Акцент6 3 2" xfId="640"/>
    <cellStyle name="60% - Акцент6 3 3" xfId="641"/>
    <cellStyle name="60% - Акцент6 4" xfId="642"/>
    <cellStyle name="Акцент1" xfId="643" builtinId="29" customBuiltin="1"/>
    <cellStyle name="Акцент1 2" xfId="644"/>
    <cellStyle name="Акцент1 3" xfId="645"/>
    <cellStyle name="Акцент1 3 2" xfId="646"/>
    <cellStyle name="Акцент1 3 3" xfId="647"/>
    <cellStyle name="Акцент1 4" xfId="648"/>
    <cellStyle name="Акцент2" xfId="649" builtinId="33" customBuiltin="1"/>
    <cellStyle name="Акцент2 2" xfId="650"/>
    <cellStyle name="Акцент2 3" xfId="651"/>
    <cellStyle name="Акцент2 3 2" xfId="652"/>
    <cellStyle name="Акцент2 3 3" xfId="653"/>
    <cellStyle name="Акцент2 4" xfId="654"/>
    <cellStyle name="Акцент3" xfId="655" builtinId="37" customBuiltin="1"/>
    <cellStyle name="Акцент3 2" xfId="656"/>
    <cellStyle name="Акцент3 3" xfId="657"/>
    <cellStyle name="Акцент3 3 2" xfId="658"/>
    <cellStyle name="Акцент3 3 3" xfId="659"/>
    <cellStyle name="Акцент3 4" xfId="660"/>
    <cellStyle name="Акцент4" xfId="661" builtinId="41" customBuiltin="1"/>
    <cellStyle name="Акцент4 2" xfId="662"/>
    <cellStyle name="Акцент4 3" xfId="663"/>
    <cellStyle name="Акцент4 3 2" xfId="664"/>
    <cellStyle name="Акцент4 3 3" xfId="665"/>
    <cellStyle name="Акцент4 4" xfId="666"/>
    <cellStyle name="Акцент5" xfId="667" builtinId="45" customBuiltin="1"/>
    <cellStyle name="Акцент5 2" xfId="668"/>
    <cellStyle name="Акцент5 3" xfId="669"/>
    <cellStyle name="Акцент5 3 2" xfId="670"/>
    <cellStyle name="Акцент5 3 3" xfId="671"/>
    <cellStyle name="Акцент5 4" xfId="672"/>
    <cellStyle name="Акцент6" xfId="673" builtinId="49" customBuiltin="1"/>
    <cellStyle name="Акцент6 2" xfId="674"/>
    <cellStyle name="Акцент6 3" xfId="675"/>
    <cellStyle name="Акцент6 3 2" xfId="676"/>
    <cellStyle name="Акцент6 3 3" xfId="677"/>
    <cellStyle name="Акцент6 4" xfId="678"/>
    <cellStyle name="Ввод " xfId="679" builtinId="20" customBuiltin="1"/>
    <cellStyle name="Ввод  2" xfId="680"/>
    <cellStyle name="Ввод  2 10" xfId="681"/>
    <cellStyle name="Ввод  2 11" xfId="682"/>
    <cellStyle name="Ввод  2 12" xfId="683"/>
    <cellStyle name="Ввод  2 13" xfId="684"/>
    <cellStyle name="Ввод  2 14" xfId="685"/>
    <cellStyle name="Ввод  2 15" xfId="686"/>
    <cellStyle name="Ввод  2 16" xfId="687"/>
    <cellStyle name="Ввод  2 17" xfId="688"/>
    <cellStyle name="Ввод  2 18" xfId="689"/>
    <cellStyle name="Ввод  2 19" xfId="690"/>
    <cellStyle name="Ввод  2 2" xfId="691"/>
    <cellStyle name="Ввод  2 3" xfId="692"/>
    <cellStyle name="Ввод  2 4" xfId="693"/>
    <cellStyle name="Ввод  2 5" xfId="694"/>
    <cellStyle name="Ввод  2 6" xfId="695"/>
    <cellStyle name="Ввод  2 7" xfId="696"/>
    <cellStyle name="Ввод  2 8" xfId="697"/>
    <cellStyle name="Ввод  2 9" xfId="698"/>
    <cellStyle name="Ввод  3" xfId="699"/>
    <cellStyle name="Ввод  3 2" xfId="700"/>
    <cellStyle name="Ввод  3 3" xfId="701"/>
    <cellStyle name="Ввод  4" xfId="702"/>
    <cellStyle name="Ввод  5" xfId="703"/>
    <cellStyle name="Вывод" xfId="704" builtinId="21" customBuiltin="1"/>
    <cellStyle name="Вывод 2" xfId="705"/>
    <cellStyle name="Вывод 2 10" xfId="706"/>
    <cellStyle name="Вывод 2 11" xfId="707"/>
    <cellStyle name="Вывод 2 12" xfId="708"/>
    <cellStyle name="Вывод 2 13" xfId="709"/>
    <cellStyle name="Вывод 2 14" xfId="710"/>
    <cellStyle name="Вывод 2 15" xfId="711"/>
    <cellStyle name="Вывод 2 16" xfId="712"/>
    <cellStyle name="Вывод 2 17" xfId="713"/>
    <cellStyle name="Вывод 2 18" xfId="714"/>
    <cellStyle name="Вывод 2 19" xfId="715"/>
    <cellStyle name="Вывод 2 2" xfId="716"/>
    <cellStyle name="Вывод 2 2 10" xfId="717"/>
    <cellStyle name="Вывод 2 2 11" xfId="718"/>
    <cellStyle name="Вывод 2 2 12" xfId="719"/>
    <cellStyle name="Вывод 2 2 13" xfId="720"/>
    <cellStyle name="Вывод 2 2 14" xfId="721"/>
    <cellStyle name="Вывод 2 2 15" xfId="722"/>
    <cellStyle name="Вывод 2 2 16" xfId="723"/>
    <cellStyle name="Вывод 2 2 17" xfId="724"/>
    <cellStyle name="Вывод 2 2 18" xfId="725"/>
    <cellStyle name="Вывод 2 2 19" xfId="726"/>
    <cellStyle name="Вывод 2 2 2" xfId="727"/>
    <cellStyle name="Вывод 2 2 3" xfId="728"/>
    <cellStyle name="Вывод 2 2 4" xfId="729"/>
    <cellStyle name="Вывод 2 2 5" xfId="730"/>
    <cellStyle name="Вывод 2 2 6" xfId="731"/>
    <cellStyle name="Вывод 2 2 7" xfId="732"/>
    <cellStyle name="Вывод 2 2 8" xfId="733"/>
    <cellStyle name="Вывод 2 2 9" xfId="734"/>
    <cellStyle name="Вывод 2 20" xfId="735"/>
    <cellStyle name="Вывод 2 3" xfId="736"/>
    <cellStyle name="Вывод 2 4" xfId="737"/>
    <cellStyle name="Вывод 2 5" xfId="738"/>
    <cellStyle name="Вывод 2 6" xfId="739"/>
    <cellStyle name="Вывод 2 7" xfId="740"/>
    <cellStyle name="Вывод 2 8" xfId="741"/>
    <cellStyle name="Вывод 2 9" xfId="742"/>
    <cellStyle name="Вывод 3" xfId="743"/>
    <cellStyle name="Вывод 3 2" xfId="744"/>
    <cellStyle name="Вывод 3 3" xfId="745"/>
    <cellStyle name="Вывод 4" xfId="746"/>
    <cellStyle name="Вывод 5" xfId="747"/>
    <cellStyle name="Вычисление" xfId="748" builtinId="22" customBuiltin="1"/>
    <cellStyle name="Вычисление 2" xfId="749"/>
    <cellStyle name="Вычисление 2 10" xfId="750"/>
    <cellStyle name="Вычисление 2 11" xfId="751"/>
    <cellStyle name="Вычисление 2 12" xfId="752"/>
    <cellStyle name="Вычисление 2 13" xfId="753"/>
    <cellStyle name="Вычисление 2 14" xfId="754"/>
    <cellStyle name="Вычисление 2 15" xfId="755"/>
    <cellStyle name="Вычисление 2 16" xfId="756"/>
    <cellStyle name="Вычисление 2 17" xfId="757"/>
    <cellStyle name="Вычисление 2 18" xfId="758"/>
    <cellStyle name="Вычисление 2 19" xfId="759"/>
    <cellStyle name="Вычисление 2 2" xfId="760"/>
    <cellStyle name="Вычисление 2 3" xfId="761"/>
    <cellStyle name="Вычисление 2 4" xfId="762"/>
    <cellStyle name="Вычисление 2 5" xfId="763"/>
    <cellStyle name="Вычисление 2 6" xfId="764"/>
    <cellStyle name="Вычисление 2 7" xfId="765"/>
    <cellStyle name="Вычисление 2 8" xfId="766"/>
    <cellStyle name="Вычисление 2 9" xfId="767"/>
    <cellStyle name="Вычисление 3" xfId="768"/>
    <cellStyle name="Вычисление 3 2" xfId="769"/>
    <cellStyle name="Вычисление 3 3" xfId="770"/>
    <cellStyle name="Вычисление 4" xfId="771"/>
    <cellStyle name="Вычисление 5" xfId="772"/>
    <cellStyle name="Денежный 2" xfId="773"/>
    <cellStyle name="Денежный 2 2" xfId="774"/>
    <cellStyle name="Денежный 2 2 2" xfId="775"/>
    <cellStyle name="Денежный 2 2 2 2" xfId="776"/>
    <cellStyle name="Денежный 2 2 2 3" xfId="777"/>
    <cellStyle name="Денежный 2 2 2 3 2" xfId="778"/>
    <cellStyle name="Денежный 2 2 2 4" xfId="779"/>
    <cellStyle name="Денежный 2 2 3" xfId="780"/>
    <cellStyle name="Денежный 2 2 3 2" xfId="781"/>
    <cellStyle name="Денежный 2 2 4" xfId="782"/>
    <cellStyle name="Денежный 2 2 4 2" xfId="783"/>
    <cellStyle name="Денежный 2 2 5" xfId="784"/>
    <cellStyle name="Денежный 2 3" xfId="785"/>
    <cellStyle name="Денежный 2 3 2" xfId="786"/>
    <cellStyle name="Денежный 2 3 2 2" xfId="787"/>
    <cellStyle name="Денежный 2 3 2 3" xfId="788"/>
    <cellStyle name="Денежный 2 3 2 3 2" xfId="789"/>
    <cellStyle name="Денежный 2 3 3" xfId="790"/>
    <cellStyle name="Денежный 2 3 4" xfId="791"/>
    <cellStyle name="Денежный 2 3 4 2" xfId="792"/>
    <cellStyle name="Денежный 2 3 5" xfId="793"/>
    <cellStyle name="Денежный 2 4" xfId="794"/>
    <cellStyle name="Денежный 2 4 2" xfId="795"/>
    <cellStyle name="Денежный 2 4 2 2" xfId="796"/>
    <cellStyle name="Денежный 2 4 3" xfId="797"/>
    <cellStyle name="Денежный 2 4 3 2" xfId="798"/>
    <cellStyle name="Денежный 2 5" xfId="799"/>
    <cellStyle name="Денежный 2 5 2" xfId="800"/>
    <cellStyle name="Денежный 2 5 2 2" xfId="801"/>
    <cellStyle name="Денежный 2 5 3" xfId="802"/>
    <cellStyle name="Денежный 2 5 3 2" xfId="803"/>
    <cellStyle name="Денежный 2 5 4" xfId="804"/>
    <cellStyle name="Денежный 2 5 5" xfId="805"/>
    <cellStyle name="Денежный 2 6" xfId="806"/>
    <cellStyle name="Денежный 2 6 2" xfId="807"/>
    <cellStyle name="Денежный 2 6 3" xfId="808"/>
    <cellStyle name="Денежный 2 7" xfId="809"/>
    <cellStyle name="Денежный 2 7 2" xfId="810"/>
    <cellStyle name="Денежный 2 7 3" xfId="811"/>
    <cellStyle name="Денежный 2 8" xfId="812"/>
    <cellStyle name="Денежный 2 9" xfId="813"/>
    <cellStyle name="Заголовок 1" xfId="814" builtinId="16" customBuiltin="1"/>
    <cellStyle name="Заголовок 1 2" xfId="815"/>
    <cellStyle name="Заголовок 1 3" xfId="816"/>
    <cellStyle name="Заголовок 1 3 2" xfId="817"/>
    <cellStyle name="Заголовок 1 3 3" xfId="818"/>
    <cellStyle name="Заголовок 1 4" xfId="819"/>
    <cellStyle name="Заголовок 2" xfId="820" builtinId="17" customBuiltin="1"/>
    <cellStyle name="Заголовок 2 2" xfId="821"/>
    <cellStyle name="Заголовок 2 3" xfId="822"/>
    <cellStyle name="Заголовок 2 3 2" xfId="823"/>
    <cellStyle name="Заголовок 2 3 3" xfId="824"/>
    <cellStyle name="Заголовок 2 4" xfId="825"/>
    <cellStyle name="Заголовок 3" xfId="826" builtinId="18" customBuiltin="1"/>
    <cellStyle name="Заголовок 3 2" xfId="827"/>
    <cellStyle name="Заголовок 3 3" xfId="828"/>
    <cellStyle name="Заголовок 3 3 2" xfId="829"/>
    <cellStyle name="Заголовок 3 3 3" xfId="830"/>
    <cellStyle name="Заголовок 3 4" xfId="831"/>
    <cellStyle name="Заголовок 4" xfId="832" builtinId="19" customBuiltin="1"/>
    <cellStyle name="Заголовок 4 2" xfId="833"/>
    <cellStyle name="Заголовок 4 3" xfId="834"/>
    <cellStyle name="Заголовок 4 3 2" xfId="835"/>
    <cellStyle name="Заголовок 4 3 3" xfId="836"/>
    <cellStyle name="Заголовок 4 4" xfId="837"/>
    <cellStyle name="Итог" xfId="838" builtinId="25" customBuiltin="1"/>
    <cellStyle name="Итог 2" xfId="839"/>
    <cellStyle name="Итог 2 10" xfId="840"/>
    <cellStyle name="Итог 2 11" xfId="841"/>
    <cellStyle name="Итог 2 12" xfId="842"/>
    <cellStyle name="Итог 2 13" xfId="843"/>
    <cellStyle name="Итог 2 14" xfId="844"/>
    <cellStyle name="Итог 2 15" xfId="845"/>
    <cellStyle name="Итог 2 16" xfId="846"/>
    <cellStyle name="Итог 2 17" xfId="847"/>
    <cellStyle name="Итог 2 18" xfId="848"/>
    <cellStyle name="Итог 2 19" xfId="849"/>
    <cellStyle name="Итог 2 2" xfId="850"/>
    <cellStyle name="Итог 2 2 10" xfId="851"/>
    <cellStyle name="Итог 2 2 11" xfId="852"/>
    <cellStyle name="Итог 2 2 12" xfId="853"/>
    <cellStyle name="Итог 2 2 13" xfId="854"/>
    <cellStyle name="Итог 2 2 14" xfId="855"/>
    <cellStyle name="Итог 2 2 15" xfId="856"/>
    <cellStyle name="Итог 2 2 16" xfId="857"/>
    <cellStyle name="Итог 2 2 17" xfId="858"/>
    <cellStyle name="Итог 2 2 18" xfId="859"/>
    <cellStyle name="Итог 2 2 19" xfId="860"/>
    <cellStyle name="Итог 2 2 2" xfId="861"/>
    <cellStyle name="Итог 2 2 3" xfId="862"/>
    <cellStyle name="Итог 2 2 4" xfId="863"/>
    <cellStyle name="Итог 2 2 5" xfId="864"/>
    <cellStyle name="Итог 2 2 6" xfId="865"/>
    <cellStyle name="Итог 2 2 7" xfId="866"/>
    <cellStyle name="Итог 2 2 8" xfId="867"/>
    <cellStyle name="Итог 2 2 9" xfId="868"/>
    <cellStyle name="Итог 2 20" xfId="869"/>
    <cellStyle name="Итог 2 3" xfId="870"/>
    <cellStyle name="Итог 2 4" xfId="871"/>
    <cellStyle name="Итог 2 5" xfId="872"/>
    <cellStyle name="Итог 2 6" xfId="873"/>
    <cellStyle name="Итог 2 7" xfId="874"/>
    <cellStyle name="Итог 2 8" xfId="875"/>
    <cellStyle name="Итог 2 9" xfId="876"/>
    <cellStyle name="Итог 3" xfId="877"/>
    <cellStyle name="Итог 3 2" xfId="878"/>
    <cellStyle name="Итог 3 2 2" xfId="879"/>
    <cellStyle name="Итог 3 2 3" xfId="880"/>
    <cellStyle name="Итог 3 3" xfId="881"/>
    <cellStyle name="Итог 3 4" xfId="882"/>
    <cellStyle name="Итог 3 5" xfId="883"/>
    <cellStyle name="Итог 4" xfId="884"/>
    <cellStyle name="Итог 5" xfId="885"/>
    <cellStyle name="Контрольная ячейка" xfId="886" builtinId="23" customBuiltin="1"/>
    <cellStyle name="Контрольная ячейка 2" xfId="887"/>
    <cellStyle name="Контрольная ячейка 3" xfId="888"/>
    <cellStyle name="Контрольная ячейка 3 2" xfId="889"/>
    <cellStyle name="Контрольная ячейка 3 3" xfId="890"/>
    <cellStyle name="Контрольная ячейка 4" xfId="891"/>
    <cellStyle name="Название" xfId="892" builtinId="15" customBuiltin="1"/>
    <cellStyle name="Название 2" xfId="893"/>
    <cellStyle name="Название 3" xfId="894"/>
    <cellStyle name="Название 3 2" xfId="895"/>
    <cellStyle name="Название 3 3" xfId="896"/>
    <cellStyle name="Название 4" xfId="897"/>
    <cellStyle name="Нейтральный" xfId="898" builtinId="28" customBuiltin="1"/>
    <cellStyle name="Нейтральный 2" xfId="899"/>
    <cellStyle name="Нейтральный 3" xfId="900"/>
    <cellStyle name="Нейтральный 3 2" xfId="901"/>
    <cellStyle name="Нейтральный 3 3" xfId="902"/>
    <cellStyle name="Нейтральный 4" xfId="903"/>
    <cellStyle name="Обычный" xfId="0" builtinId="0"/>
    <cellStyle name="Обычный 10" xfId="904"/>
    <cellStyle name="Обычный 10 2" xfId="905"/>
    <cellStyle name="Обычный 10 2 2" xfId="906"/>
    <cellStyle name="Обычный 10 2 2 2" xfId="907"/>
    <cellStyle name="Обычный 10 2 3" xfId="908"/>
    <cellStyle name="Обычный 10 2 4" xfId="909"/>
    <cellStyle name="Обычный 10 3" xfId="910"/>
    <cellStyle name="Обычный 10 3 2" xfId="911"/>
    <cellStyle name="Обычный 10 3 2 2" xfId="912"/>
    <cellStyle name="Обычный 10 3 2 2 2" xfId="913"/>
    <cellStyle name="Обычный 10 3 2 2 3" xfId="914"/>
    <cellStyle name="Обычный 10 3 2 2 3 2" xfId="915"/>
    <cellStyle name="Обычный 10 3 2 2 3 3" xfId="916"/>
    <cellStyle name="Обычный 10 3 2 3" xfId="917"/>
    <cellStyle name="Обычный 10 3 2 4" xfId="918"/>
    <cellStyle name="Обычный 10 3 2 5" xfId="919"/>
    <cellStyle name="Обычный 10 3 3" xfId="920"/>
    <cellStyle name="Обычный 10 3 3 2" xfId="921"/>
    <cellStyle name="Обычный 10 3 3 2 2" xfId="922"/>
    <cellStyle name="Обычный 10 3 3 2 3" xfId="923"/>
    <cellStyle name="Обычный 10 3 3 2 3 2" xfId="924"/>
    <cellStyle name="Обычный 10 3 3 3" xfId="925"/>
    <cellStyle name="Обычный 10 3 3 3 2" xfId="926"/>
    <cellStyle name="Обычный 10 3 3 4" xfId="927"/>
    <cellStyle name="Обычный 10 3 4" xfId="928"/>
    <cellStyle name="Обычный 10 3 5" xfId="929"/>
    <cellStyle name="Обычный 10 3 5 2" xfId="930"/>
    <cellStyle name="Обычный 10 4" xfId="931"/>
    <cellStyle name="Обычный 10 4 2" xfId="932"/>
    <cellStyle name="Обычный 10 4 2 2" xfId="933"/>
    <cellStyle name="Обычный 10 4 3" xfId="934"/>
    <cellStyle name="Обычный 10 5" xfId="935"/>
    <cellStyle name="Обычный 10 5 2" xfId="936"/>
    <cellStyle name="Обычный 10 5 3" xfId="937"/>
    <cellStyle name="Обычный 10 6" xfId="938"/>
    <cellStyle name="Обычный 11" xfId="939"/>
    <cellStyle name="Обычный 11 2" xfId="940"/>
    <cellStyle name="Обычный 11 2 2" xfId="941"/>
    <cellStyle name="Обычный 11 2 3" xfId="942"/>
    <cellStyle name="Обычный 11 3" xfId="943"/>
    <cellStyle name="Обычный 11 3 2" xfId="944"/>
    <cellStyle name="Обычный 11 3 2 2" xfId="945"/>
    <cellStyle name="Обычный 11 3 3" xfId="946"/>
    <cellStyle name="Обычный 11 3 3 2" xfId="947"/>
    <cellStyle name="Обычный 11 3 3 3" xfId="948"/>
    <cellStyle name="Обычный 11 4" xfId="949"/>
    <cellStyle name="Обычный 11 4 2" xfId="950"/>
    <cellStyle name="Обычный 11 4 3" xfId="951"/>
    <cellStyle name="Обычный 11 5" xfId="952"/>
    <cellStyle name="Обычный 12" xfId="953"/>
    <cellStyle name="Обычный 12 2" xfId="954"/>
    <cellStyle name="Обычный 12 2 2" xfId="955"/>
    <cellStyle name="Обычный 12 3" xfId="956"/>
    <cellStyle name="Обычный 13" xfId="957"/>
    <cellStyle name="Обычный 13 2" xfId="958"/>
    <cellStyle name="Обычный 13 2 2" xfId="959"/>
    <cellStyle name="Обычный 13 3" xfId="960"/>
    <cellStyle name="Обычный 13 4" xfId="961"/>
    <cellStyle name="Обычный 14" xfId="962"/>
    <cellStyle name="Обычный 14 2" xfId="963"/>
    <cellStyle name="Обычный 14 2 2" xfId="964"/>
    <cellStyle name="Обычный 14 3" xfId="965"/>
    <cellStyle name="Обычный 14 3 2" xfId="966"/>
    <cellStyle name="Обычный 14 4" xfId="967"/>
    <cellStyle name="Обычный 15" xfId="968"/>
    <cellStyle name="Обычный 15 2" xfId="969"/>
    <cellStyle name="Обычный 15 3" xfId="970"/>
    <cellStyle name="Обычный 15 4" xfId="971"/>
    <cellStyle name="Обычный 16" xfId="972"/>
    <cellStyle name="Обычный 17" xfId="973"/>
    <cellStyle name="Обычный 2" xfId="974"/>
    <cellStyle name="Обычный 2 10" xfId="975"/>
    <cellStyle name="Обычный 2 10 2" xfId="976"/>
    <cellStyle name="Обычный 2 10 2 2" xfId="977"/>
    <cellStyle name="Обычный 2 10 2 3" xfId="978"/>
    <cellStyle name="Обычный 2 10 2 4" xfId="979"/>
    <cellStyle name="Обычный 2 10 2 4 2" xfId="980"/>
    <cellStyle name="Обычный 2 10 2 5" xfId="981"/>
    <cellStyle name="Обычный 2 10 3" xfId="982"/>
    <cellStyle name="Обычный 2 10 3 2" xfId="983"/>
    <cellStyle name="Обычный 2 10 3 3" xfId="984"/>
    <cellStyle name="Обычный 2 10 4" xfId="985"/>
    <cellStyle name="Обычный 2 10 4 2" xfId="986"/>
    <cellStyle name="Обычный 2 10 5" xfId="987"/>
    <cellStyle name="Обычный 2 10 5 2" xfId="988"/>
    <cellStyle name="Обычный 2 11" xfId="989"/>
    <cellStyle name="Обычный 2 11 2" xfId="990"/>
    <cellStyle name="Обычный 2 11 3" xfId="991"/>
    <cellStyle name="Обычный 2 2" xfId="992"/>
    <cellStyle name="Обычный 2 2 2" xfId="993"/>
    <cellStyle name="Обычный 2 2 2 2" xfId="994"/>
    <cellStyle name="Обычный 2 2 2 2 2" xfId="995"/>
    <cellStyle name="Обычный 2 2 2 2 2 2" xfId="996"/>
    <cellStyle name="Обычный 2 2 2 2 2 2 2" xfId="997"/>
    <cellStyle name="Обычный 2 2 2 2 2 3" xfId="998"/>
    <cellStyle name="Обычный 2 2 2 2 3" xfId="999"/>
    <cellStyle name="Обычный 2 2 2 2 3 2" xfId="1000"/>
    <cellStyle name="Обычный 2 2 2 2 3 2 2" xfId="1001"/>
    <cellStyle name="Обычный 2 2 2 2 3 2 3" xfId="1002"/>
    <cellStyle name="Обычный 2 2 2 2 3 3" xfId="1003"/>
    <cellStyle name="Обычный 2 2 2 2 3 4" xfId="1004"/>
    <cellStyle name="Обычный 2 2 2 2 4" xfId="1005"/>
    <cellStyle name="Обычный 2 2 2 2 4 2" xfId="1006"/>
    <cellStyle name="Обычный 2 2 2 2 4 3" xfId="1007"/>
    <cellStyle name="Обычный 2 2 2 2 5" xfId="1008"/>
    <cellStyle name="Обычный 2 2 2 2 6" xfId="1009"/>
    <cellStyle name="Обычный 2 2 2 3" xfId="1010"/>
    <cellStyle name="Обычный 2 2 2 3 2" xfId="1011"/>
    <cellStyle name="Обычный 2 2 2 3 2 2" xfId="1012"/>
    <cellStyle name="Обычный 2 2 2 3 2 3" xfId="1013"/>
    <cellStyle name="Обычный 2 2 2 3 3" xfId="1014"/>
    <cellStyle name="Обычный 2 2 2 3 3 2" xfId="1015"/>
    <cellStyle name="Обычный 2 2 2 3 4" xfId="1016"/>
    <cellStyle name="Обычный 2 2 2 3 5" xfId="1017"/>
    <cellStyle name="Обычный 2 2 2 4" xfId="1018"/>
    <cellStyle name="Обычный 2 2 2 4 2" xfId="1019"/>
    <cellStyle name="Обычный 2 2 2 4 3" xfId="1020"/>
    <cellStyle name="Обычный 2 2 2 5" xfId="1021"/>
    <cellStyle name="Обычный 2 2 2 5 2" xfId="1022"/>
    <cellStyle name="Обычный 2 2 2 6" xfId="1023"/>
    <cellStyle name="Обычный 2 2 2 6 2" xfId="1024"/>
    <cellStyle name="Обычный 2 2 2 7" xfId="1025"/>
    <cellStyle name="Обычный 2 2 3" xfId="1026"/>
    <cellStyle name="Обычный 2 2 3 2" xfId="1027"/>
    <cellStyle name="Обычный 2 2 3 2 2" xfId="1028"/>
    <cellStyle name="Обычный 2 2 3 2 3" xfId="1029"/>
    <cellStyle name="Обычный 2 2 3 3" xfId="1030"/>
    <cellStyle name="Обычный 2 2 3 4" xfId="1031"/>
    <cellStyle name="Обычный 2 2 3 5" xfId="1032"/>
    <cellStyle name="Обычный 2 2 4" xfId="1033"/>
    <cellStyle name="Обычный 2 2 4 2" xfId="1034"/>
    <cellStyle name="Обычный 2 2 4 2 2" xfId="1035"/>
    <cellStyle name="Обычный 2 2 4 3" xfId="1036"/>
    <cellStyle name="Обычный 2 2 4 4" xfId="1037"/>
    <cellStyle name="Обычный 2 2 5" xfId="1038"/>
    <cellStyle name="Обычный 2 2 5 2" xfId="1039"/>
    <cellStyle name="Обычный 2 2 5 2 2" xfId="1040"/>
    <cellStyle name="Обычный 2 2 5 2 3" xfId="1041"/>
    <cellStyle name="Обычный 2 2 5 3" xfId="1042"/>
    <cellStyle name="Обычный 2 2 5 4" xfId="1043"/>
    <cellStyle name="Обычный 2 2 5 4 2" xfId="1044"/>
    <cellStyle name="Обычный 2 2 5 5" xfId="1045"/>
    <cellStyle name="Обычный 2 2 6" xfId="1046"/>
    <cellStyle name="Обычный 2 2 6 2" xfId="1047"/>
    <cellStyle name="Обычный 2 2 7" xfId="1048"/>
    <cellStyle name="Обычный 2 2 7 2" xfId="1049"/>
    <cellStyle name="Обычный 2 2 8" xfId="1050"/>
    <cellStyle name="Обычный 2 3" xfId="1051"/>
    <cellStyle name="Обычный 2 3 2" xfId="1052"/>
    <cellStyle name="Обычный 2 3 2 2" xfId="1053"/>
    <cellStyle name="Обычный 2 3 2 2 2" xfId="1054"/>
    <cellStyle name="Обычный 2 3 2 2 2 2" xfId="1055"/>
    <cellStyle name="Обычный 2 3 2 2 2 2 2" xfId="1056"/>
    <cellStyle name="Обычный 2 3 2 2 2 2 2 2" xfId="1057"/>
    <cellStyle name="Обычный 2 3 2 2 2 2 2 3" xfId="1058"/>
    <cellStyle name="Обычный 2 3 2 2 2 2 3" xfId="1059"/>
    <cellStyle name="Обычный 2 3 2 2 2 2 4" xfId="1060"/>
    <cellStyle name="Обычный 2 3 2 2 2 3" xfId="1061"/>
    <cellStyle name="Обычный 2 3 2 2 2 3 2" xfId="1062"/>
    <cellStyle name="Обычный 2 3 2 2 2 3 3" xfId="1063"/>
    <cellStyle name="Обычный 2 3 2 2 2 4" xfId="1064"/>
    <cellStyle name="Обычный 2 3 2 2 2 5" xfId="1065"/>
    <cellStyle name="Обычный 2 3 2 2 2 6" xfId="1066"/>
    <cellStyle name="Обычный 2 3 2 2 3" xfId="1067"/>
    <cellStyle name="Обычный 2 3 2 2 3 2" xfId="1068"/>
    <cellStyle name="Обычный 2 3 2 2 3 3" xfId="1069"/>
    <cellStyle name="Обычный 2 3 2 2 4" xfId="1070"/>
    <cellStyle name="Обычный 2 3 2 2 4 2" xfId="1071"/>
    <cellStyle name="Обычный 2 3 2 2 4 2 2" xfId="1072"/>
    <cellStyle name="Обычный 2 3 2 2 4 2 3" xfId="1073"/>
    <cellStyle name="Обычный 2 3 2 2 4 3" xfId="1074"/>
    <cellStyle name="Обычный 2 3 2 2 4 4" xfId="1075"/>
    <cellStyle name="Обычный 2 3 2 2 5" xfId="1076"/>
    <cellStyle name="Обычный 2 3 2 2 5 2" xfId="1077"/>
    <cellStyle name="Обычный 2 3 2 2 5 3" xfId="1078"/>
    <cellStyle name="Обычный 2 3 2 2 6" xfId="1079"/>
    <cellStyle name="Обычный 2 3 2 2 7" xfId="1080"/>
    <cellStyle name="Обычный 2 3 2 3" xfId="1081"/>
    <cellStyle name="Обычный 2 3 2 3 2" xfId="1082"/>
    <cellStyle name="Обычный 2 3 2 3 2 2" xfId="1083"/>
    <cellStyle name="Обычный 2 3 2 3 2 2 2" xfId="1084"/>
    <cellStyle name="Обычный 2 3 2 3 2 3" xfId="1085"/>
    <cellStyle name="Обычный 2 3 2 3 3" xfId="1086"/>
    <cellStyle name="Обычный 2 3 2 3 3 2" xfId="1087"/>
    <cellStyle name="Обычный 2 3 2 3 4" xfId="1088"/>
    <cellStyle name="Обычный 2 3 2 3 4 2" xfId="1089"/>
    <cellStyle name="Обычный 2 3 2 3 4 2 2" xfId="1090"/>
    <cellStyle name="Обычный 2 3 2 3 4 3" xfId="1091"/>
    <cellStyle name="Обычный 2 3 2 3 5" xfId="1092"/>
    <cellStyle name="Обычный 2 3 2 3 6" xfId="1093"/>
    <cellStyle name="Обычный 2 3 2 3 6 2" xfId="1094"/>
    <cellStyle name="Обычный 2 3 2 3 7" xfId="1095"/>
    <cellStyle name="Обычный 2 3 2 3 8" xfId="1096"/>
    <cellStyle name="Обычный 2 3 2 3 9" xfId="1097"/>
    <cellStyle name="Обычный 2 3 2 4" xfId="1098"/>
    <cellStyle name="Обычный 2 3 2 4 2" xfId="1099"/>
    <cellStyle name="Обычный 2 3 2 4 2 2" xfId="1100"/>
    <cellStyle name="Обычный 2 3 2 4 2 3" xfId="1101"/>
    <cellStyle name="Обычный 2 3 2 4 3" xfId="1102"/>
    <cellStyle name="Обычный 2 3 2 4 3 2" xfId="1103"/>
    <cellStyle name="Обычный 2 3 2 4 3 3" xfId="1104"/>
    <cellStyle name="Обычный 2 3 2 4 4" xfId="1105"/>
    <cellStyle name="Обычный 2 3 2 4 4 2" xfId="1106"/>
    <cellStyle name="Обычный 2 3 2 4 4 3" xfId="1107"/>
    <cellStyle name="Обычный 2 3 2 4 5" xfId="1108"/>
    <cellStyle name="Обычный 2 3 2 4 6" xfId="1109"/>
    <cellStyle name="Обычный 2 3 2 5" xfId="1110"/>
    <cellStyle name="Обычный 2 3 2 5 2" xfId="1111"/>
    <cellStyle name="Обычный 2 3 2 6" xfId="1112"/>
    <cellStyle name="Обычный 2 3 2 7" xfId="1113"/>
    <cellStyle name="Обычный 2 3 3" xfId="1114"/>
    <cellStyle name="Обычный 2 3 3 2" xfId="1115"/>
    <cellStyle name="Обычный 2 3 3 2 2" xfId="1116"/>
    <cellStyle name="Обычный 2 3 3 3" xfId="1117"/>
    <cellStyle name="Обычный 2 3 3 3 2" xfId="1118"/>
    <cellStyle name="Обычный 2 3 3 3 3" xfId="1119"/>
    <cellStyle name="Обычный 2 3 3 4" xfId="1120"/>
    <cellStyle name="Обычный 2 3 3 4 2" xfId="1121"/>
    <cellStyle name="Обычный 2 3 3 5" xfId="1122"/>
    <cellStyle name="Обычный 2 3 4" xfId="1123"/>
    <cellStyle name="Обычный 2 3 4 2" xfId="1124"/>
    <cellStyle name="Обычный 2 3 4 3" xfId="1125"/>
    <cellStyle name="Обычный 2 3 5" xfId="1126"/>
    <cellStyle name="Обычный 2 3 5 2" xfId="1127"/>
    <cellStyle name="Обычный 2 3 6" xfId="1128"/>
    <cellStyle name="Обычный 2 4" xfId="1129"/>
    <cellStyle name="Обычный 2 4 2" xfId="1130"/>
    <cellStyle name="Обычный 2 4 2 2" xfId="1131"/>
    <cellStyle name="Обычный 2 4 2 2 2" xfId="1132"/>
    <cellStyle name="Обычный 2 4 2 2 3" xfId="1133"/>
    <cellStyle name="Обычный 2 4 2 3" xfId="1134"/>
    <cellStyle name="Обычный 2 4 2 3 2" xfId="1135"/>
    <cellStyle name="Обычный 2 4 2 4" xfId="1136"/>
    <cellStyle name="Обычный 2 4 2 4 2" xfId="1137"/>
    <cellStyle name="Обычный 2 4 2 4 2 2" xfId="1138"/>
    <cellStyle name="Обычный 2 4 2 4 2 3" xfId="1139"/>
    <cellStyle name="Обычный 2 4 2 4 2 4" xfId="1140"/>
    <cellStyle name="Обычный 2 4 2 4 3" xfId="1141"/>
    <cellStyle name="Обычный 2 4 2 4 3 2" xfId="1142"/>
    <cellStyle name="Обычный 2 4 2 4 4" xfId="1143"/>
    <cellStyle name="Обычный 2 4 2 5" xfId="1144"/>
    <cellStyle name="Обычный 2 4 2 5 2" xfId="1145"/>
    <cellStyle name="Обычный 2 4 2 6" xfId="1146"/>
    <cellStyle name="Обычный 2 4 2 7" xfId="1147"/>
    <cellStyle name="Обычный 2 4 2 8" xfId="1148"/>
    <cellStyle name="Обычный 2 4 3" xfId="1149"/>
    <cellStyle name="Обычный 2 4 3 2" xfId="1150"/>
    <cellStyle name="Обычный 2 4 3 2 2" xfId="1151"/>
    <cellStyle name="Обычный 2 4 3 2 2 2" xfId="1152"/>
    <cellStyle name="Обычный 2 4 3 2 3" xfId="1153"/>
    <cellStyle name="Обычный 2 4 3 2 4" xfId="1154"/>
    <cellStyle name="Обычный 2 4 3 2 5" xfId="1155"/>
    <cellStyle name="Обычный 2 4 3 3" xfId="1156"/>
    <cellStyle name="Обычный 2 4 3 3 2" xfId="1157"/>
    <cellStyle name="Обычный 2 4 3 4" xfId="1158"/>
    <cellStyle name="Обычный 2 4 3 5" xfId="1159"/>
    <cellStyle name="Обычный 2 4 3 6" xfId="1160"/>
    <cellStyle name="Обычный 2 4 4" xfId="1161"/>
    <cellStyle name="Обычный 2 4 4 2" xfId="1162"/>
    <cellStyle name="Обычный 2 4 4 2 2" xfId="1163"/>
    <cellStyle name="Обычный 2 4 4 2 2 2" xfId="1164"/>
    <cellStyle name="Обычный 2 4 4 2 2 3" xfId="1165"/>
    <cellStyle name="Обычный 2 4 4 2 2 4" xfId="1166"/>
    <cellStyle name="Обычный 2 4 4 2 3" xfId="1167"/>
    <cellStyle name="Обычный 2 4 4 2 4" xfId="1168"/>
    <cellStyle name="Обычный 2 4 4 3" xfId="1169"/>
    <cellStyle name="Обычный 2 4 4 3 2" xfId="1170"/>
    <cellStyle name="Обычный 2 4 4 3 3" xfId="1171"/>
    <cellStyle name="Обычный 2 4 4 4" xfId="1172"/>
    <cellStyle name="Обычный 2 4 4 5" xfId="1173"/>
    <cellStyle name="Обычный 2 4 5" xfId="1174"/>
    <cellStyle name="Обычный 2 4 5 2" xfId="1175"/>
    <cellStyle name="Обычный 2 4 5 3" xfId="1176"/>
    <cellStyle name="Обычный 2 4 6" xfId="1177"/>
    <cellStyle name="Обычный 2 5" xfId="1178"/>
    <cellStyle name="Обычный 2 5 2" xfId="1179"/>
    <cellStyle name="Обычный 2 5 2 2" xfId="1180"/>
    <cellStyle name="Обычный 2 5 2 2 2" xfId="1181"/>
    <cellStyle name="Обычный 2 5 2 2 3" xfId="1182"/>
    <cellStyle name="Обычный 2 5 2 3" xfId="1183"/>
    <cellStyle name="Обычный 2 5 3" xfId="1184"/>
    <cellStyle name="Обычный 2 5 3 2" xfId="1185"/>
    <cellStyle name="Обычный 2 5 3 2 2" xfId="1186"/>
    <cellStyle name="Обычный 2 5 3 3" xfId="1187"/>
    <cellStyle name="Обычный 2 5 3 4" xfId="1188"/>
    <cellStyle name="Обычный 2 5 3 4 2" xfId="1189"/>
    <cellStyle name="Обычный 2 5 3 4 3" xfId="1190"/>
    <cellStyle name="Обычный 2 5 3 5" xfId="1191"/>
    <cellStyle name="Обычный 2 5 3 6" xfId="1192"/>
    <cellStyle name="Обычный 2 5 3 7" xfId="1193"/>
    <cellStyle name="Обычный 2 5 4" xfId="1194"/>
    <cellStyle name="Обычный 2 5 4 2" xfId="1195"/>
    <cellStyle name="Обычный 2 5 4 3" xfId="1196"/>
    <cellStyle name="Обычный 2 5 5" xfId="1197"/>
    <cellStyle name="Обычный 2 5 5 2" xfId="1198"/>
    <cellStyle name="Обычный 2 5 6" xfId="1199"/>
    <cellStyle name="Обычный 2 5 7" xfId="1200"/>
    <cellStyle name="Обычный 2 6" xfId="1201"/>
    <cellStyle name="Обычный 2 6 2" xfId="1202"/>
    <cellStyle name="Обычный 2 6 2 2" xfId="1203"/>
    <cellStyle name="Обычный 2 6 2 2 2" xfId="1204"/>
    <cellStyle name="Обычный 2 6 2 3" xfId="1205"/>
    <cellStyle name="Обычный 2 6 2 4" xfId="1206"/>
    <cellStyle name="Обычный 2 6 3" xfId="1207"/>
    <cellStyle name="Обычный 2 6 3 2" xfId="1208"/>
    <cellStyle name="Обычный 2 6 3 2 2" xfId="1209"/>
    <cellStyle name="Обычный 2 6 3 3" xfId="1210"/>
    <cellStyle name="Обычный 2 6 3 3 2" xfId="1211"/>
    <cellStyle name="Обычный 2 6 3 3 3" xfId="1212"/>
    <cellStyle name="Обычный 2 6 3 4" xfId="1213"/>
    <cellStyle name="Обычный 2 6 3 4 2" xfId="1214"/>
    <cellStyle name="Обычный 2 6 3 5" xfId="1215"/>
    <cellStyle name="Обычный 2 6 4" xfId="1216"/>
    <cellStyle name="Обычный 2 6 4 2" xfId="1217"/>
    <cellStyle name="Обычный 2 6 5" xfId="1218"/>
    <cellStyle name="Обычный 2 7" xfId="1219"/>
    <cellStyle name="Обычный 2 7 2" xfId="1220"/>
    <cellStyle name="Обычный 2 7 2 2" xfId="1221"/>
    <cellStyle name="Обычный 2 7 3" xfId="1222"/>
    <cellStyle name="Обычный 2 8" xfId="1223"/>
    <cellStyle name="Обычный 2 8 2" xfId="1224"/>
    <cellStyle name="Обычный 2 8 2 2" xfId="1225"/>
    <cellStyle name="Обычный 2 8 3" xfId="1226"/>
    <cellStyle name="Обычный 2 9" xfId="1227"/>
    <cellStyle name="Обычный 2 9 2" xfId="1228"/>
    <cellStyle name="Обычный 2 9 2 2" xfId="1229"/>
    <cellStyle name="Обычный 2 9 2 3" xfId="1230"/>
    <cellStyle name="Обычный 2 9 2 4" xfId="1231"/>
    <cellStyle name="Обычный 2 9 2 5" xfId="1232"/>
    <cellStyle name="Обычный 2 9 3" xfId="1233"/>
    <cellStyle name="Обычный 2 9 3 2" xfId="1234"/>
    <cellStyle name="Обычный 2 9 3 3" xfId="1235"/>
    <cellStyle name="Обычный 2 9 3 3 2" xfId="1236"/>
    <cellStyle name="Обычный 2 9 4" xfId="1237"/>
    <cellStyle name="Обычный 2 9 5" xfId="1238"/>
    <cellStyle name="Обычный 3" xfId="1239"/>
    <cellStyle name="Обычный 3 10" xfId="1240"/>
    <cellStyle name="Обычный 3 10 2" xfId="1241"/>
    <cellStyle name="Обычный 3 10 3" xfId="1242"/>
    <cellStyle name="Обычный 3 11" xfId="1243"/>
    <cellStyle name="Обычный 3 2" xfId="1244"/>
    <cellStyle name="Обычный 3 2 2" xfId="1245"/>
    <cellStyle name="Обычный 3 2 2 2" xfId="1246"/>
    <cellStyle name="Обычный 3 2 2 2 2" xfId="1247"/>
    <cellStyle name="Обычный 3 2 2 2 3" xfId="1248"/>
    <cellStyle name="Обычный 3 2 2 3" xfId="1249"/>
    <cellStyle name="Обычный 3 2 2 3 2" xfId="1250"/>
    <cellStyle name="Обычный 3 2 2 3 2 2" xfId="1251"/>
    <cellStyle name="Обычный 3 2 2 3 3" xfId="1252"/>
    <cellStyle name="Обычный 3 2 2 3 4" xfId="1253"/>
    <cellStyle name="Обычный 3 2 2 3 5" xfId="1254"/>
    <cellStyle name="Обычный 3 2 2 4" xfId="1255"/>
    <cellStyle name="Обычный 3 2 2 4 2" xfId="1256"/>
    <cellStyle name="Обычный 3 2 2 4 2 2" xfId="1257"/>
    <cellStyle name="Обычный 3 2 2 4 2 2 2" xfId="1258"/>
    <cellStyle name="Обычный 3 2 2 4 3" xfId="1259"/>
    <cellStyle name="Обычный 3 2 2 5" xfId="1260"/>
    <cellStyle name="Обычный 3 2 2 5 2" xfId="1261"/>
    <cellStyle name="Обычный 3 2 2 6" xfId="1262"/>
    <cellStyle name="Обычный 3 2 2 6 2" xfId="1263"/>
    <cellStyle name="Обычный 3 2 2 6 3" xfId="1264"/>
    <cellStyle name="Обычный 3 2 2 6 4" xfId="1265"/>
    <cellStyle name="Обычный 3 2 2 7" xfId="1266"/>
    <cellStyle name="Обычный 3 2 2 8" xfId="1267"/>
    <cellStyle name="Обычный 3 2 3" xfId="1268"/>
    <cellStyle name="Обычный 3 2 3 2" xfId="1269"/>
    <cellStyle name="Обычный 3 2 3 3" xfId="1270"/>
    <cellStyle name="Обычный 3 2 4" xfId="1271"/>
    <cellStyle name="Обычный 3 2 4 2" xfId="1272"/>
    <cellStyle name="Обычный 3 2 4 2 2" xfId="1273"/>
    <cellStyle name="Обычный 3 2 4 2 3" xfId="1274"/>
    <cellStyle name="Обычный 3 2 4 3" xfId="1275"/>
    <cellStyle name="Обычный 3 2 4 4" xfId="1276"/>
    <cellStyle name="Обычный 3 2 5" xfId="1277"/>
    <cellStyle name="Обычный 3 2 5 2" xfId="1278"/>
    <cellStyle name="Обычный 3 2 5 2 2" xfId="1279"/>
    <cellStyle name="Обычный 3 2 5 3" xfId="1280"/>
    <cellStyle name="Обычный 3 2 6" xfId="1281"/>
    <cellStyle name="Обычный 3 2 6 2" xfId="1282"/>
    <cellStyle name="Обычный 3 2 6 3" xfId="1283"/>
    <cellStyle name="Обычный 3 2 7" xfId="1284"/>
    <cellStyle name="Обычный 3 2 7 2" xfId="1285"/>
    <cellStyle name="Обычный 3 3" xfId="1286"/>
    <cellStyle name="Обычный 3 3 2" xfId="1287"/>
    <cellStyle name="Обычный 3 3 2 2" xfId="1288"/>
    <cellStyle name="Обычный 3 3 3" xfId="1289"/>
    <cellStyle name="Обычный 3 3 3 2" xfId="1290"/>
    <cellStyle name="Обычный 3 3 4" xfId="1291"/>
    <cellStyle name="Обычный 3 3 4 2" xfId="1292"/>
    <cellStyle name="Обычный 3 3 5" xfId="1293"/>
    <cellStyle name="Обычный 3 4" xfId="1294"/>
    <cellStyle name="Обычный 3 4 2" xfId="1295"/>
    <cellStyle name="Обычный 3 4 2 2" xfId="1296"/>
    <cellStyle name="Обычный 3 4 3" xfId="1297"/>
    <cellStyle name="Обычный 3 4 3 2" xfId="1298"/>
    <cellStyle name="Обычный 3 4 3 2 2" xfId="1299"/>
    <cellStyle name="Обычный 3 4 3 2 3" xfId="1300"/>
    <cellStyle name="Обычный 3 4 3 3" xfId="1301"/>
    <cellStyle name="Обычный 3 4 3 4" xfId="1302"/>
    <cellStyle name="Обычный 3 4 4" xfId="1303"/>
    <cellStyle name="Обычный 3 4 4 2" xfId="1304"/>
    <cellStyle name="Обычный 3 4 4 3" xfId="1305"/>
    <cellStyle name="Обычный 3 4 5" xfId="1306"/>
    <cellStyle name="Обычный 3 4 6" xfId="1307"/>
    <cellStyle name="Обычный 3 4 6 2" xfId="1308"/>
    <cellStyle name="Обычный 3 4 6 2 2" xfId="1309"/>
    <cellStyle name="Обычный 3 4 6 2 2 2" xfId="1310"/>
    <cellStyle name="Обычный 3 4 6 3" xfId="1311"/>
    <cellStyle name="Обычный 3 4 6 4" xfId="1312"/>
    <cellStyle name="Обычный 3 4 7" xfId="1313"/>
    <cellStyle name="Обычный 3 4 7 2" xfId="1314"/>
    <cellStyle name="Обычный 3 4 7 3" xfId="1315"/>
    <cellStyle name="Обычный 3 4 8" xfId="1316"/>
    <cellStyle name="Обычный 3 5" xfId="1317"/>
    <cellStyle name="Обычный 3 5 2" xfId="1318"/>
    <cellStyle name="Обычный 3 5 2 2" xfId="1319"/>
    <cellStyle name="Обычный 3 5 2 2 2" xfId="1320"/>
    <cellStyle name="Обычный 3 5 2 3" xfId="1321"/>
    <cellStyle name="Обычный 3 5 2 4" xfId="1322"/>
    <cellStyle name="Обычный 3 5 3" xfId="1323"/>
    <cellStyle name="Обычный 3 5 3 2" xfId="1324"/>
    <cellStyle name="Обычный 3 5 3 2 2" xfId="1325"/>
    <cellStyle name="Обычный 3 5 3 3" xfId="1326"/>
    <cellStyle name="Обычный 3 5 3 4" xfId="1327"/>
    <cellStyle name="Обычный 3 5 4" xfId="1328"/>
    <cellStyle name="Обычный 3 5 5" xfId="1329"/>
    <cellStyle name="Обычный 3 6" xfId="1330"/>
    <cellStyle name="Обычный 3 6 2" xfId="1331"/>
    <cellStyle name="Обычный 3 6 2 2" xfId="1332"/>
    <cellStyle name="Обычный 3 6 3" xfId="1333"/>
    <cellStyle name="Обычный 3 7" xfId="1334"/>
    <cellStyle name="Обычный 3 7 2" xfId="1335"/>
    <cellStyle name="Обычный 3 7 2 2" xfId="1336"/>
    <cellStyle name="Обычный 3 7 3" xfId="1337"/>
    <cellStyle name="Обычный 3 8" xfId="1338"/>
    <cellStyle name="Обычный 3 8 2" xfId="1339"/>
    <cellStyle name="Обычный 3 8 2 2" xfId="1340"/>
    <cellStyle name="Обычный 3 8 2 3" xfId="1341"/>
    <cellStyle name="Обычный 3 8 3" xfId="1342"/>
    <cellStyle name="Обычный 3 8 3 2" xfId="1343"/>
    <cellStyle name="Обычный 3 8 4" xfId="1344"/>
    <cellStyle name="Обычный 3 9" xfId="1345"/>
    <cellStyle name="Обычный 3 9 2" xfId="1346"/>
    <cellStyle name="Обычный 3 9 2 2" xfId="1347"/>
    <cellStyle name="Обычный 3 9 2 3" xfId="1348"/>
    <cellStyle name="Обычный 3 9 3" xfId="1349"/>
    <cellStyle name="Обычный 3 9 4" xfId="1350"/>
    <cellStyle name="Обычный 3 9 5" xfId="1351"/>
    <cellStyle name="Обычный 3 9 6" xfId="1352"/>
    <cellStyle name="Обычный 4" xfId="1353"/>
    <cellStyle name="Обычный 4 2" xfId="1354"/>
    <cellStyle name="Обычный 4 2 2" xfId="1355"/>
    <cellStyle name="Обычный 4 2 3" xfId="1356"/>
    <cellStyle name="Обычный 4 2 3 2" xfId="1357"/>
    <cellStyle name="Обычный 4 2 3 2 2" xfId="1358"/>
    <cellStyle name="Обычный 4 2 3 2 3" xfId="1359"/>
    <cellStyle name="Обычный 4 2 3 2 4" xfId="1360"/>
    <cellStyle name="Обычный 4 2 3 3" xfId="1361"/>
    <cellStyle name="Обычный 4 2 3 4" xfId="1362"/>
    <cellStyle name="Обычный 4 2 3 5" xfId="1363"/>
    <cellStyle name="Обычный 4 2 4" xfId="1364"/>
    <cellStyle name="Обычный 4 2 5" xfId="1365"/>
    <cellStyle name="Обычный 4 2 5 2" xfId="1366"/>
    <cellStyle name="Обычный 4 2 5 3" xfId="1367"/>
    <cellStyle name="Обычный 4 2 6" xfId="1368"/>
    <cellStyle name="Обычный 4 2 6 2" xfId="1369"/>
    <cellStyle name="Обычный 4 2 6 3" xfId="1370"/>
    <cellStyle name="Обычный 4 2 6 4" xfId="1371"/>
    <cellStyle name="Обычный 4 2 6 5" xfId="1372"/>
    <cellStyle name="Обычный 4 3" xfId="1373"/>
    <cellStyle name="Обычный 4 3 2" xfId="1374"/>
    <cellStyle name="Обычный 4 3 3" xfId="1375"/>
    <cellStyle name="Обычный 4 3 4" xfId="1376"/>
    <cellStyle name="Обычный 4 3 5" xfId="1377"/>
    <cellStyle name="Обычный 4 4" xfId="1378"/>
    <cellStyle name="Обычный 4 4 2" xfId="1379"/>
    <cellStyle name="Обычный 4 4 2 2" xfId="1380"/>
    <cellStyle name="Обычный 4 4 3" xfId="1381"/>
    <cellStyle name="Обычный 4 4 3 2" xfId="1382"/>
    <cellStyle name="Обычный 4 4 4" xfId="1383"/>
    <cellStyle name="Обычный 4 4 5" xfId="1384"/>
    <cellStyle name="Обычный 4 5" xfId="1385"/>
    <cellStyle name="Обычный 4 5 2" xfId="1386"/>
    <cellStyle name="Обычный 4 5 2 2" xfId="1387"/>
    <cellStyle name="Обычный 4 5 2 2 2" xfId="1388"/>
    <cellStyle name="Обычный 4 5 2 3" xfId="1389"/>
    <cellStyle name="Обычный 4 5 3" xfId="1390"/>
    <cellStyle name="Обычный 4 6" xfId="1391"/>
    <cellStyle name="Обычный 4 6 2" xfId="1392"/>
    <cellStyle name="Обычный 4 6 2 2" xfId="1393"/>
    <cellStyle name="Обычный 4 6 3" xfId="1394"/>
    <cellStyle name="Обычный 4 6 4" xfId="1395"/>
    <cellStyle name="Обычный 4 6 5" xfId="1396"/>
    <cellStyle name="Обычный 4 7" xfId="1397"/>
    <cellStyle name="Обычный 4 7 2" xfId="1398"/>
    <cellStyle name="Обычный 5" xfId="1399"/>
    <cellStyle name="Обычный 5 10" xfId="1400"/>
    <cellStyle name="Обычный 5 11" xfId="1401"/>
    <cellStyle name="Обычный 5 2" xfId="1402"/>
    <cellStyle name="Обычный 5 2 2" xfId="1403"/>
    <cellStyle name="Обычный 5 2 2 2" xfId="1404"/>
    <cellStyle name="Обычный 5 2 2 2 2" xfId="1405"/>
    <cellStyle name="Обычный 5 2 2 2 2 2" xfId="1406"/>
    <cellStyle name="Обычный 5 2 2 2 2 2 2" xfId="1407"/>
    <cellStyle name="Обычный 5 2 2 2 2 3" xfId="1408"/>
    <cellStyle name="Обычный 5 2 2 2 3" xfId="1409"/>
    <cellStyle name="Обычный 5 2 2 2 3 2" xfId="1410"/>
    <cellStyle name="Обычный 5 2 2 2 4" xfId="1411"/>
    <cellStyle name="Обычный 5 2 2 3" xfId="1412"/>
    <cellStyle name="Обычный 5 2 2 3 2" xfId="1413"/>
    <cellStyle name="Обычный 5 2 2 3 3" xfId="1414"/>
    <cellStyle name="Обычный 5 2 2 4" xfId="1415"/>
    <cellStyle name="Обычный 5 2 3" xfId="1416"/>
    <cellStyle name="Обычный 5 2 3 2" xfId="1417"/>
    <cellStyle name="Обычный 5 2 3 2 2" xfId="1418"/>
    <cellStyle name="Обычный 5 2 3 2 2 2" xfId="1419"/>
    <cellStyle name="Обычный 5 2 3 2 2 2 2" xfId="1420"/>
    <cellStyle name="Обычный 5 2 3 2 3" xfId="1421"/>
    <cellStyle name="Обычный 5 2 3 2 4" xfId="1422"/>
    <cellStyle name="Обычный 5 2 3 2 5" xfId="1423"/>
    <cellStyle name="Обычный 5 2 3 2 6" xfId="1424"/>
    <cellStyle name="Обычный 5 2 3 3" xfId="1425"/>
    <cellStyle name="Обычный 5 2 3 3 2" xfId="1426"/>
    <cellStyle name="Обычный 5 2 3 3 3" xfId="1427"/>
    <cellStyle name="Обычный 5 2 3 3 4" xfId="1428"/>
    <cellStyle name="Обычный 5 2 3 4" xfId="1429"/>
    <cellStyle name="Обычный 5 2 3 4 2" xfId="1430"/>
    <cellStyle name="Обычный 5 2 3 4 3" xfId="1431"/>
    <cellStyle name="Обычный 5 2 3 4 4" xfId="1432"/>
    <cellStyle name="Обычный 5 2 3 5" xfId="1433"/>
    <cellStyle name="Обычный 5 2 3 5 2" xfId="1434"/>
    <cellStyle name="Обычный 5 2 3 6" xfId="1435"/>
    <cellStyle name="Обычный 5 2 3 7" xfId="1436"/>
    <cellStyle name="Обычный 5 2 4" xfId="1437"/>
    <cellStyle name="Обычный 5 2 4 2" xfId="1438"/>
    <cellStyle name="Обычный 5 2 4 2 2" xfId="1439"/>
    <cellStyle name="Обычный 5 2 4 2 3" xfId="1440"/>
    <cellStyle name="Обычный 5 2 4 3" xfId="1441"/>
    <cellStyle name="Обычный 5 2 4 4" xfId="1442"/>
    <cellStyle name="Обычный 5 2 5" xfId="1443"/>
    <cellStyle name="Обычный 5 2 5 2" xfId="1444"/>
    <cellStyle name="Обычный 5 2 5 3" xfId="1445"/>
    <cellStyle name="Обычный 5 2 5 4" xfId="1446"/>
    <cellStyle name="Обычный 5 2 5 5" xfId="1447"/>
    <cellStyle name="Обычный 5 2 5 6" xfId="1448"/>
    <cellStyle name="Обычный 5 2 6" xfId="1449"/>
    <cellStyle name="Обычный 5 2 7" xfId="1450"/>
    <cellStyle name="Обычный 5 2 8" xfId="1451"/>
    <cellStyle name="Обычный 5 3" xfId="1452"/>
    <cellStyle name="Обычный 5 3 2" xfId="1453"/>
    <cellStyle name="Обычный 5 3 2 2" xfId="1454"/>
    <cellStyle name="Обычный 5 3 2 2 2" xfId="1455"/>
    <cellStyle name="Обычный 5 3 2 2 3" xfId="1456"/>
    <cellStyle name="Обычный 5 3 2 3" xfId="1457"/>
    <cellStyle name="Обычный 5 3 2 3 2" xfId="1458"/>
    <cellStyle name="Обычный 5 3 2 4" xfId="1459"/>
    <cellStyle name="Обычный 5 3 2 5" xfId="1460"/>
    <cellStyle name="Обычный 5 3 3" xfId="1461"/>
    <cellStyle name="Обычный 5 3 3 2" xfId="1462"/>
    <cellStyle name="Обычный 5 3 3 2 2" xfId="1463"/>
    <cellStyle name="Обычный 5 3 3 2 3" xfId="1464"/>
    <cellStyle name="Обычный 5 3 3 3" xfId="1465"/>
    <cellStyle name="Обычный 5 3 3 4" xfId="1466"/>
    <cellStyle name="Обычный 5 3 3 5" xfId="1467"/>
    <cellStyle name="Обычный 5 3 3 6" xfId="1468"/>
    <cellStyle name="Обычный 5 3 4" xfId="1469"/>
    <cellStyle name="Обычный 5 3 4 2" xfId="1470"/>
    <cellStyle name="Обычный 5 3 4 3" xfId="1471"/>
    <cellStyle name="Обычный 5 3 4 4" xfId="1472"/>
    <cellStyle name="Обычный 5 3 5" xfId="1473"/>
    <cellStyle name="Обычный 5 3 5 2" xfId="1474"/>
    <cellStyle name="Обычный 5 3 6" xfId="1475"/>
    <cellStyle name="Обычный 5 3 7" xfId="1476"/>
    <cellStyle name="Обычный 5 4" xfId="1477"/>
    <cellStyle name="Обычный 5 4 2" xfId="1478"/>
    <cellStyle name="Обычный 5 4 2 2" xfId="1479"/>
    <cellStyle name="Обычный 5 4 2 3" xfId="1480"/>
    <cellStyle name="Обычный 5 4 3" xfId="1481"/>
    <cellStyle name="Обычный 5 4 3 2" xfId="1482"/>
    <cellStyle name="Обычный 5 4 3 2 2" xfId="1483"/>
    <cellStyle name="Обычный 5 4 3 3" xfId="1484"/>
    <cellStyle name="Обычный 5 4 3 4" xfId="1485"/>
    <cellStyle name="Обычный 5 4 4" xfId="1486"/>
    <cellStyle name="Обычный 5 4 4 2" xfId="1487"/>
    <cellStyle name="Обычный 5 4 5" xfId="1488"/>
    <cellStyle name="Обычный 5 4 6" xfId="1489"/>
    <cellStyle name="Обычный 5 5" xfId="1490"/>
    <cellStyle name="Обычный 5 5 2" xfId="1491"/>
    <cellStyle name="Обычный 5 5 2 2" xfId="1492"/>
    <cellStyle name="Обычный 5 5 2 2 2" xfId="1493"/>
    <cellStyle name="Обычный 5 5 2 3" xfId="1494"/>
    <cellStyle name="Обычный 5 5 2 4" xfId="1495"/>
    <cellStyle name="Обычный 5 5 3" xfId="1496"/>
    <cellStyle name="Обычный 5 5 3 2" xfId="1497"/>
    <cellStyle name="Обычный 5 5 4" xfId="1498"/>
    <cellStyle name="Обычный 5 5 5" xfId="1499"/>
    <cellStyle name="Обычный 5 6" xfId="1500"/>
    <cellStyle name="Обычный 5 6 2" xfId="1501"/>
    <cellStyle name="Обычный 5 6 2 2" xfId="1502"/>
    <cellStyle name="Обычный 5 6 2 3" xfId="1503"/>
    <cellStyle name="Обычный 5 6 3" xfId="1504"/>
    <cellStyle name="Обычный 5 6 4" xfId="1505"/>
    <cellStyle name="Обычный 5 6 5" xfId="1506"/>
    <cellStyle name="Обычный 5 6 6" xfId="1507"/>
    <cellStyle name="Обычный 5 7" xfId="1508"/>
    <cellStyle name="Обычный 5 7 2" xfId="1509"/>
    <cellStyle name="Обычный 5 8" xfId="1510"/>
    <cellStyle name="Обычный 5 9" xfId="1511"/>
    <cellStyle name="Обычный 5_ВР 112 122 133 134" xfId="1512"/>
    <cellStyle name="Обычный 6" xfId="1513"/>
    <cellStyle name="Обычный 6 10" xfId="1514"/>
    <cellStyle name="Обычный 6 10 2" xfId="1515"/>
    <cellStyle name="Обычный 6 10 3" xfId="1516"/>
    <cellStyle name="Обычный 6 10 4" xfId="1517"/>
    <cellStyle name="Обычный 6 11" xfId="1518"/>
    <cellStyle name="Обычный 6 12" xfId="1519"/>
    <cellStyle name="Обычный 6 12 2" xfId="1520"/>
    <cellStyle name="Обычный 6 2" xfId="1521"/>
    <cellStyle name="Обычный 6 2 2" xfId="1522"/>
    <cellStyle name="Обычный 6 2 2 2" xfId="1523"/>
    <cellStyle name="Обычный 6 2 2 2 2" xfId="1524"/>
    <cellStyle name="Обычный 6 2 2 2 3" xfId="1525"/>
    <cellStyle name="Обычный 6 2 2 3" xfId="1526"/>
    <cellStyle name="Обычный 6 2 2 4" xfId="1527"/>
    <cellStyle name="Обычный 6 2 2 5" xfId="1528"/>
    <cellStyle name="Обычный 6 2 2 6" xfId="1529"/>
    <cellStyle name="Обычный 6 2 3" xfId="1530"/>
    <cellStyle name="Обычный 6 2 3 2" xfId="1531"/>
    <cellStyle name="Обычный 6 2 3 2 2" xfId="1532"/>
    <cellStyle name="Обычный 6 2 3 3" xfId="1533"/>
    <cellStyle name="Обычный 6 2 3 4" xfId="1534"/>
    <cellStyle name="Обычный 6 2 3 5" xfId="1535"/>
    <cellStyle name="Обычный 6 2 3 6" xfId="1536"/>
    <cellStyle name="Обычный 6 2 4" xfId="1537"/>
    <cellStyle name="Обычный 6 2 4 2" xfId="1538"/>
    <cellStyle name="Обычный 6 2 5" xfId="1539"/>
    <cellStyle name="Обычный 6 2 6" xfId="1540"/>
    <cellStyle name="Обычный 6 3" xfId="1541"/>
    <cellStyle name="Обычный 6 3 2" xfId="1542"/>
    <cellStyle name="Обычный 6 3 2 2" xfId="1543"/>
    <cellStyle name="Обычный 6 3 2 2 2" xfId="1544"/>
    <cellStyle name="Обычный 6 3 2 2 3" xfId="1545"/>
    <cellStyle name="Обычный 6 3 2 2 4" xfId="1546"/>
    <cellStyle name="Обычный 6 3 2 3" xfId="1547"/>
    <cellStyle name="Обычный 6 3 2 3 2" xfId="1548"/>
    <cellStyle name="Обычный 6 3 2 4" xfId="1549"/>
    <cellStyle name="Обычный 6 3 2 5" xfId="1550"/>
    <cellStyle name="Обычный 6 3 2 6" xfId="1551"/>
    <cellStyle name="Обычный 6 3 3" xfId="1552"/>
    <cellStyle name="Обычный 6 3 3 2" xfId="1553"/>
    <cellStyle name="Обычный 6 3 3 2 2" xfId="1554"/>
    <cellStyle name="Обычный 6 3 3 3" xfId="1555"/>
    <cellStyle name="Обычный 6 3 3 4" xfId="1556"/>
    <cellStyle name="Обычный 6 3 4" xfId="1557"/>
    <cellStyle name="Обычный 6 3 4 2" xfId="1558"/>
    <cellStyle name="Обычный 6 3 5" xfId="1559"/>
    <cellStyle name="Обычный 6 4" xfId="1560"/>
    <cellStyle name="Обычный 6 4 2" xfId="1561"/>
    <cellStyle name="Обычный 6 4 2 2" xfId="1562"/>
    <cellStyle name="Обычный 6 4 2 3" xfId="1563"/>
    <cellStyle name="Обычный 6 4 3" xfId="1564"/>
    <cellStyle name="Обычный 6 4 4" xfId="1565"/>
    <cellStyle name="Обычный 6 4 5" xfId="1566"/>
    <cellStyle name="Обычный 6 4 6" xfId="1567"/>
    <cellStyle name="Обычный 6 5" xfId="1568"/>
    <cellStyle name="Обычный 6 5 10" xfId="1569"/>
    <cellStyle name="Обычный 6 5 2" xfId="1570"/>
    <cellStyle name="Обычный 6 5 2 2" xfId="1571"/>
    <cellStyle name="Обычный 6 5 2 3" xfId="1572"/>
    <cellStyle name="Обычный 6 5 2 4" xfId="1573"/>
    <cellStyle name="Обычный 6 5 3" xfId="1574"/>
    <cellStyle name="Обычный 6 5 3 2" xfId="1575"/>
    <cellStyle name="Обычный 6 5 3 2 2" xfId="1576"/>
    <cellStyle name="Обычный 6 5 4" xfId="1577"/>
    <cellStyle name="Обычный 6 5 5" xfId="1578"/>
    <cellStyle name="Обычный 6 5 6" xfId="1579"/>
    <cellStyle name="Обычный 6 5 6 2" xfId="1580"/>
    <cellStyle name="Обычный 6 5 6 3" xfId="1581"/>
    <cellStyle name="Обычный 6 5 7" xfId="1582"/>
    <cellStyle name="Обычный 6 5 7 2" xfId="1583"/>
    <cellStyle name="Обычный 6 5 7 2 2" xfId="1584"/>
    <cellStyle name="Обычный 6 5 8" xfId="1585"/>
    <cellStyle name="Обычный 6 5 8 2" xfId="1586"/>
    <cellStyle name="Обычный 6 5 8 3" xfId="1587"/>
    <cellStyle name="Обычный 6 5 8 4" xfId="1588"/>
    <cellStyle name="Обычный 6 5 9" xfId="1589"/>
    <cellStyle name="Обычный 6 6" xfId="1590"/>
    <cellStyle name="Обычный 6 6 2" xfId="1591"/>
    <cellStyle name="Обычный 6 6 3" xfId="1592"/>
    <cellStyle name="Обычный 6 6 4" xfId="1593"/>
    <cellStyle name="Обычный 6 6 5" xfId="1594"/>
    <cellStyle name="Обычный 6 6 6" xfId="1595"/>
    <cellStyle name="Обычный 6 7" xfId="1596"/>
    <cellStyle name="Обычный 6 7 2" xfId="1597"/>
    <cellStyle name="Обычный 6 7 2 2" xfId="1598"/>
    <cellStyle name="Обычный 6 7 3" xfId="1599"/>
    <cellStyle name="Обычный 6 7 3 2" xfId="1600"/>
    <cellStyle name="Обычный 6 7 3 2 2" xfId="1601"/>
    <cellStyle name="Обычный 6 7 4" xfId="1602"/>
    <cellStyle name="Обычный 6 7 5" xfId="1603"/>
    <cellStyle name="Обычный 6 7 6" xfId="1604"/>
    <cellStyle name="Обычный 6 7 6 2" xfId="1605"/>
    <cellStyle name="Обычный 6 7 6 3" xfId="1606"/>
    <cellStyle name="Обычный 6 7 7" xfId="1607"/>
    <cellStyle name="Обычный 6 8" xfId="1608"/>
    <cellStyle name="Обычный 6 8 2" xfId="1609"/>
    <cellStyle name="Обычный 6 8 3" xfId="1610"/>
    <cellStyle name="Обычный 6 8 4" xfId="1611"/>
    <cellStyle name="Обычный 6 8 5" xfId="1612"/>
    <cellStyle name="Обычный 6 9" xfId="1613"/>
    <cellStyle name="Обычный 6 9 2" xfId="1614"/>
    <cellStyle name="Обычный 6 9 3" xfId="1615"/>
    <cellStyle name="Обычный 6 9 4" xfId="1616"/>
    <cellStyle name="Обычный 6 9 4 2" xfId="1617"/>
    <cellStyle name="Обычный 6 9 5" xfId="1618"/>
    <cellStyle name="Обычный 7" xfId="1619"/>
    <cellStyle name="Обычный 7 2" xfId="1620"/>
    <cellStyle name="Обычный 7 2 2" xfId="1621"/>
    <cellStyle name="Обычный 7 2 2 2" xfId="1622"/>
    <cellStyle name="Обычный 7 2 2 2 2" xfId="1623"/>
    <cellStyle name="Обычный 7 2 2 3" xfId="1624"/>
    <cellStyle name="Обычный 7 2 2 4" xfId="1625"/>
    <cellStyle name="Обычный 7 2 2 4 2" xfId="1626"/>
    <cellStyle name="Обычный 7 2 3" xfId="1627"/>
    <cellStyle name="Обычный 7 2 3 2" xfId="1628"/>
    <cellStyle name="Обычный 7 2 3 2 2" xfId="1629"/>
    <cellStyle name="Обычный 7 2 3 3" xfId="1630"/>
    <cellStyle name="Обычный 7 2 3 4" xfId="1631"/>
    <cellStyle name="Обычный 7 2 4" xfId="1632"/>
    <cellStyle name="Обычный 7 2 4 2" xfId="1633"/>
    <cellStyle name="Обычный 7 2 4 3" xfId="1634"/>
    <cellStyle name="Обычный 7 2 4 4" xfId="1635"/>
    <cellStyle name="Обычный 7 2 5" xfId="1636"/>
    <cellStyle name="Обычный 7 2 6" xfId="1637"/>
    <cellStyle name="Обычный 7 2 7" xfId="1638"/>
    <cellStyle name="Обычный 7 3" xfId="1639"/>
    <cellStyle name="Обычный 7 3 2" xfId="1640"/>
    <cellStyle name="Обычный 7 3 2 2" xfId="1641"/>
    <cellStyle name="Обычный 7 3 2 2 2" xfId="1642"/>
    <cellStyle name="Обычный 7 3 2 3" xfId="1643"/>
    <cellStyle name="Обычный 7 3 2 4" xfId="1644"/>
    <cellStyle name="Обычный 7 3 3" xfId="1645"/>
    <cellStyle name="Обычный 7 4" xfId="1646"/>
    <cellStyle name="Обычный 7 4 2" xfId="1647"/>
    <cellStyle name="Обычный 7 4 2 2" xfId="1648"/>
    <cellStyle name="Обычный 7 4 2 3" xfId="1649"/>
    <cellStyle name="Обычный 7 4 2 4" xfId="1650"/>
    <cellStyle name="Обычный 7 4 3" xfId="1651"/>
    <cellStyle name="Обычный 7 4 3 2" xfId="1652"/>
    <cellStyle name="Обычный 7 4 4" xfId="1653"/>
    <cellStyle name="Обычный 7 4 5" xfId="1654"/>
    <cellStyle name="Обычный 7 4 6" xfId="1655"/>
    <cellStyle name="Обычный 7 5" xfId="1656"/>
    <cellStyle name="Обычный 7 5 2" xfId="1657"/>
    <cellStyle name="Обычный 7 5 2 2" xfId="1658"/>
    <cellStyle name="Обычный 7 5 2 2 2" xfId="1659"/>
    <cellStyle name="Обычный 7 5 2 2 3" xfId="1660"/>
    <cellStyle name="Обычный 7 5 2 2 4" xfId="1661"/>
    <cellStyle name="Обычный 7 5 2 3" xfId="1662"/>
    <cellStyle name="Обычный 7 5 2 4" xfId="1663"/>
    <cellStyle name="Обычный 7 5 3" xfId="1664"/>
    <cellStyle name="Обычный 7 5 3 2" xfId="1665"/>
    <cellStyle name="Обычный 7 5 3 3" xfId="1666"/>
    <cellStyle name="Обычный 7 5 4" xfId="1667"/>
    <cellStyle name="Обычный 7 5 4 2" xfId="1668"/>
    <cellStyle name="Обычный 7 5 4 3" xfId="1669"/>
    <cellStyle name="Обычный 7 5 4 4" xfId="1670"/>
    <cellStyle name="Обычный 7 6" xfId="1671"/>
    <cellStyle name="Обычный 7 6 2" xfId="1672"/>
    <cellStyle name="Обычный 7 6 3" xfId="1673"/>
    <cellStyle name="Обычный 7 7" xfId="1674"/>
    <cellStyle name="Обычный 7 8" xfId="1675"/>
    <cellStyle name="Обычный 7 8 2" xfId="1676"/>
    <cellStyle name="Обычный 7 9" xfId="1677"/>
    <cellStyle name="Обычный 8" xfId="1678"/>
    <cellStyle name="Обычный 8 2" xfId="1679"/>
    <cellStyle name="Обычный 8 2 2" xfId="1680"/>
    <cellStyle name="Обычный 8 2 2 2" xfId="1681"/>
    <cellStyle name="Обычный 8 2 2 3" xfId="1682"/>
    <cellStyle name="Обычный 8 2 2 4" xfId="1683"/>
    <cellStyle name="Обычный 8 2 3" xfId="1684"/>
    <cellStyle name="Обычный 8 2 4" xfId="1685"/>
    <cellStyle name="Обычный 8 2 5" xfId="1686"/>
    <cellStyle name="Обычный 8 3" xfId="1687"/>
    <cellStyle name="Обычный 8 3 2" xfId="1688"/>
    <cellStyle name="Обычный 8 3 3" xfId="1689"/>
    <cellStyle name="Обычный 8 3 4" xfId="1690"/>
    <cellStyle name="Обычный 8 4" xfId="1691"/>
    <cellStyle name="Обычный 8 4 2" xfId="1692"/>
    <cellStyle name="Обычный 8 4 2 2" xfId="1693"/>
    <cellStyle name="Обычный 8 4 3" xfId="1694"/>
    <cellStyle name="Обычный 8 4 4" xfId="1695"/>
    <cellStyle name="Обычный 8 5" xfId="1696"/>
    <cellStyle name="Обычный 8 5 2" xfId="1697"/>
    <cellStyle name="Обычный 8 5 2 2" xfId="1698"/>
    <cellStyle name="Обычный 8 5 3" xfId="1699"/>
    <cellStyle name="Обычный 8 5 3 2" xfId="1700"/>
    <cellStyle name="Обычный 8 5 3 3" xfId="1701"/>
    <cellStyle name="Обычный 8 5 3 3 2" xfId="1702"/>
    <cellStyle name="Обычный 8 5 4" xfId="1703"/>
    <cellStyle name="Обычный 8 6" xfId="1704"/>
    <cellStyle name="Обычный 8 6 2" xfId="1705"/>
    <cellStyle name="Обычный 8 6 3" xfId="1706"/>
    <cellStyle name="Обычный 8 6 3 2" xfId="1707"/>
    <cellStyle name="Обычный 8 7" xfId="1708"/>
    <cellStyle name="Обычный 8 7 2" xfId="1709"/>
    <cellStyle name="Обычный 8 7 3" xfId="1710"/>
    <cellStyle name="Обычный 8 7 4" xfId="1711"/>
    <cellStyle name="Обычный 8 8" xfId="1712"/>
    <cellStyle name="Обычный 9" xfId="1713"/>
    <cellStyle name="Обычный 9 2" xfId="1714"/>
    <cellStyle name="Обычный 9 2 2" xfId="1715"/>
    <cellStyle name="Обычный 9 2 2 2" xfId="1716"/>
    <cellStyle name="Обычный 9 2 2 2 2" xfId="1717"/>
    <cellStyle name="Обычный 9 2 2 2 2 2" xfId="1718"/>
    <cellStyle name="Обычный 9 2 2 2 3" xfId="1719"/>
    <cellStyle name="Обычный 9 2 2 2 4" xfId="1720"/>
    <cellStyle name="Обычный 9 2 2 3" xfId="1721"/>
    <cellStyle name="Обычный 9 2 2 3 2" xfId="1722"/>
    <cellStyle name="Обычный 9 2 2 4" xfId="1723"/>
    <cellStyle name="Обычный 9 2 3" xfId="1724"/>
    <cellStyle name="Обычный 9 2 3 2" xfId="1725"/>
    <cellStyle name="Обычный 9 2 3 2 2" xfId="1726"/>
    <cellStyle name="Обычный 9 2 3 2 3" xfId="1727"/>
    <cellStyle name="Обычный 9 2 3 3" xfId="1728"/>
    <cellStyle name="Обычный 9 2 3 4" xfId="1729"/>
    <cellStyle name="Обычный 9 2 4" xfId="1730"/>
    <cellStyle name="Обычный 9 2 4 2" xfId="1731"/>
    <cellStyle name="Обычный 9 2 4 2 2" xfId="1732"/>
    <cellStyle name="Обычный 9 2 4 3" xfId="1733"/>
    <cellStyle name="Обычный 9 2 4 4" xfId="1734"/>
    <cellStyle name="Обычный 9 2 4 4 2" xfId="1735"/>
    <cellStyle name="Обычный 9 2 5" xfId="1736"/>
    <cellStyle name="Обычный 9 2 5 2" xfId="1737"/>
    <cellStyle name="Обычный 9 2 5 3" xfId="1738"/>
    <cellStyle name="Обычный 9 2 5 4" xfId="1739"/>
    <cellStyle name="Обычный 9 2 6" xfId="1740"/>
    <cellStyle name="Обычный 9 2 6 2" xfId="1741"/>
    <cellStyle name="Обычный 9 2 6 3" xfId="1742"/>
    <cellStyle name="Обычный 9 2 7" xfId="1743"/>
    <cellStyle name="Обычный 9 2 8" xfId="1744"/>
    <cellStyle name="Обычный 9 3" xfId="1745"/>
    <cellStyle name="Обычный 9 3 2" xfId="1746"/>
    <cellStyle name="Обычный 9 3 2 2" xfId="1747"/>
    <cellStyle name="Обычный 9 3 2 2 2" xfId="1748"/>
    <cellStyle name="Обычный 9 3 2 2 2 2" xfId="1749"/>
    <cellStyle name="Обычный 9 3 2 2 2 3" xfId="1750"/>
    <cellStyle name="Обычный 9 3 2 2 3" xfId="1751"/>
    <cellStyle name="Обычный 9 3 2 3" xfId="1752"/>
    <cellStyle name="Обычный 9 3 2 3 2" xfId="1753"/>
    <cellStyle name="Обычный 9 3 2 3 3" xfId="1754"/>
    <cellStyle name="Обычный 9 3 2 4" xfId="1755"/>
    <cellStyle name="Обычный 9 3 2 4 2" xfId="1756"/>
    <cellStyle name="Обычный 9 3 2 5" xfId="1757"/>
    <cellStyle name="Обычный 9 3 3" xfId="1758"/>
    <cellStyle name="Обычный 9 4" xfId="1759"/>
    <cellStyle name="Обычный 9 4 2" xfId="1760"/>
    <cellStyle name="Обычный 9 4 2 2" xfId="1761"/>
    <cellStyle name="Обычный 9 4 2 2 2" xfId="1762"/>
    <cellStyle name="Обычный 9 4 2 2 3" xfId="1763"/>
    <cellStyle name="Обычный 9 4 2 2 4" xfId="1764"/>
    <cellStyle name="Обычный 9 4 2 3" xfId="1765"/>
    <cellStyle name="Обычный 9 4 2 4" xfId="1766"/>
    <cellStyle name="Обычный 9 4 3" xfId="1767"/>
    <cellStyle name="Обычный 9 4 3 2" xfId="1768"/>
    <cellStyle name="Обычный 9 4 3 3" xfId="1769"/>
    <cellStyle name="Обычный 9 4 4" xfId="1770"/>
    <cellStyle name="Обычный 9 4 4 2" xfId="1771"/>
    <cellStyle name="Обычный 9 4 4 3" xfId="1772"/>
    <cellStyle name="Обычный 9 4 5" xfId="1773"/>
    <cellStyle name="Обычный 9 5" xfId="1774"/>
    <cellStyle name="Обычный 9 5 2" xfId="1775"/>
    <cellStyle name="Обычный 9 5 2 2" xfId="1776"/>
    <cellStyle name="Обычный 9 5 2 3" xfId="1777"/>
    <cellStyle name="Обычный 9 5 3" xfId="1778"/>
    <cellStyle name="Обычный 9 5 4" xfId="1779"/>
    <cellStyle name="Обычный 9 6" xfId="1780"/>
    <cellStyle name="Обычный 9 6 2" xfId="1781"/>
    <cellStyle name="Обычный 9 6 3" xfId="1782"/>
    <cellStyle name="Обычный 9 7" xfId="1783"/>
    <cellStyle name="Обычный 9 7 2" xfId="1784"/>
    <cellStyle name="Обычный 9 8" xfId="1785"/>
    <cellStyle name="Плохой" xfId="1786" builtinId="27" customBuiltin="1"/>
    <cellStyle name="Плохой 2" xfId="1787"/>
    <cellStyle name="Плохой 3" xfId="1788"/>
    <cellStyle name="Плохой 3 2" xfId="1789"/>
    <cellStyle name="Плохой 3 3" xfId="1790"/>
    <cellStyle name="Плохой 4" xfId="1791"/>
    <cellStyle name="Пояснение" xfId="1792" builtinId="53" customBuiltin="1"/>
    <cellStyle name="Пояснение 2" xfId="1793"/>
    <cellStyle name="Пояснение 3" xfId="1794"/>
    <cellStyle name="Пояснение 3 2" xfId="1795"/>
    <cellStyle name="Пояснение 3 3" xfId="1796"/>
    <cellStyle name="Пояснение 4" xfId="1797"/>
    <cellStyle name="Примечание" xfId="1798" builtinId="10" customBuiltin="1"/>
    <cellStyle name="Примечание 2" xfId="1799"/>
    <cellStyle name="Примечание 2 10" xfId="1800"/>
    <cellStyle name="Примечание 2 11" xfId="1801"/>
    <cellStyle name="Примечание 2 12" xfId="1802"/>
    <cellStyle name="Примечание 2 13" xfId="1803"/>
    <cellStyle name="Примечание 2 14" xfId="1804"/>
    <cellStyle name="Примечание 2 15" xfId="1805"/>
    <cellStyle name="Примечание 2 16" xfId="1806"/>
    <cellStyle name="Примечание 2 17" xfId="1807"/>
    <cellStyle name="Примечание 2 18" xfId="1808"/>
    <cellStyle name="Примечание 2 19" xfId="1809"/>
    <cellStyle name="Примечание 2 2" xfId="1810"/>
    <cellStyle name="Примечание 2 2 10" xfId="1811"/>
    <cellStyle name="Примечание 2 2 11" xfId="1812"/>
    <cellStyle name="Примечание 2 2 12" xfId="1813"/>
    <cellStyle name="Примечание 2 2 13" xfId="1814"/>
    <cellStyle name="Примечание 2 2 14" xfId="1815"/>
    <cellStyle name="Примечание 2 2 15" xfId="1816"/>
    <cellStyle name="Примечание 2 2 16" xfId="1817"/>
    <cellStyle name="Примечание 2 2 17" xfId="1818"/>
    <cellStyle name="Примечание 2 2 18" xfId="1819"/>
    <cellStyle name="Примечание 2 2 19" xfId="1820"/>
    <cellStyle name="Примечание 2 2 2" xfId="1821"/>
    <cellStyle name="Примечание 2 2 2 2" xfId="1822"/>
    <cellStyle name="Примечание 2 2 2 3" xfId="1823"/>
    <cellStyle name="Примечание 2 2 2 4" xfId="1824"/>
    <cellStyle name="Примечание 2 2 20" xfId="1825"/>
    <cellStyle name="Примечание 2 2 3" xfId="1826"/>
    <cellStyle name="Примечание 2 2 3 2" xfId="1827"/>
    <cellStyle name="Примечание 2 2 4" xfId="1828"/>
    <cellStyle name="Примечание 2 2 4 2" xfId="1829"/>
    <cellStyle name="Примечание 2 2 5" xfId="1830"/>
    <cellStyle name="Примечание 2 2 5 2" xfId="1831"/>
    <cellStyle name="Примечание 2 2 6" xfId="1832"/>
    <cellStyle name="Примечание 2 2 6 2" xfId="1833"/>
    <cellStyle name="Примечание 2 2 7" xfId="1834"/>
    <cellStyle name="Примечание 2 2 8" xfId="1835"/>
    <cellStyle name="Примечание 2 2 9" xfId="1836"/>
    <cellStyle name="Примечание 2 20" xfId="1837"/>
    <cellStyle name="Примечание 2 21" xfId="1838"/>
    <cellStyle name="Примечание 2 3" xfId="1839"/>
    <cellStyle name="Примечание 2 3 2" xfId="1840"/>
    <cellStyle name="Примечание 2 3 3" xfId="1841"/>
    <cellStyle name="Примечание 2 3 3 2" xfId="1842"/>
    <cellStyle name="Примечание 2 3 3 3" xfId="1843"/>
    <cellStyle name="Примечание 2 3 4" xfId="1844"/>
    <cellStyle name="Примечание 2 4" xfId="1845"/>
    <cellStyle name="Примечание 2 4 2" xfId="1846"/>
    <cellStyle name="Примечание 2 4 3" xfId="1847"/>
    <cellStyle name="Примечание 2 5" xfId="1848"/>
    <cellStyle name="Примечание 2 5 2" xfId="1849"/>
    <cellStyle name="Примечание 2 5 3" xfId="1850"/>
    <cellStyle name="Примечание 2 6" xfId="1851"/>
    <cellStyle name="Примечание 2 6 2" xfId="1852"/>
    <cellStyle name="Примечание 2 7" xfId="1853"/>
    <cellStyle name="Примечание 2 7 2" xfId="1854"/>
    <cellStyle name="Примечание 2 7 3" xfId="1855"/>
    <cellStyle name="Примечание 2 7 4" xfId="1856"/>
    <cellStyle name="Примечание 2 8" xfId="1857"/>
    <cellStyle name="Примечание 2 8 2" xfId="1858"/>
    <cellStyle name="Примечание 2 9" xfId="1859"/>
    <cellStyle name="Примечание 3" xfId="1860"/>
    <cellStyle name="Примечание 3 10" xfId="1861"/>
    <cellStyle name="Примечание 3 11" xfId="1862"/>
    <cellStyle name="Примечание 3 12" xfId="1863"/>
    <cellStyle name="Примечание 3 13" xfId="1864"/>
    <cellStyle name="Примечание 3 14" xfId="1865"/>
    <cellStyle name="Примечание 3 15" xfId="1866"/>
    <cellStyle name="Примечание 3 16" xfId="1867"/>
    <cellStyle name="Примечание 3 17" xfId="1868"/>
    <cellStyle name="Примечание 3 18" xfId="1869"/>
    <cellStyle name="Примечание 3 19" xfId="1870"/>
    <cellStyle name="Примечание 3 2" xfId="1871"/>
    <cellStyle name="Примечание 3 2 10" xfId="1872"/>
    <cellStyle name="Примечание 3 2 11" xfId="1873"/>
    <cellStyle name="Примечание 3 2 12" xfId="1874"/>
    <cellStyle name="Примечание 3 2 13" xfId="1875"/>
    <cellStyle name="Примечание 3 2 14" xfId="1876"/>
    <cellStyle name="Примечание 3 2 15" xfId="1877"/>
    <cellStyle name="Примечание 3 2 16" xfId="1878"/>
    <cellStyle name="Примечание 3 2 17" xfId="1879"/>
    <cellStyle name="Примечание 3 2 18" xfId="1880"/>
    <cellStyle name="Примечание 3 2 19" xfId="1881"/>
    <cellStyle name="Примечание 3 2 2" xfId="1882"/>
    <cellStyle name="Примечание 3 2 2 2" xfId="1883"/>
    <cellStyle name="Примечание 3 2 2 3" xfId="1884"/>
    <cellStyle name="Примечание 3 2 20" xfId="1885"/>
    <cellStyle name="Примечание 3 2 21" xfId="1886"/>
    <cellStyle name="Примечание 3 2 3" xfId="1887"/>
    <cellStyle name="Примечание 3 2 3 2" xfId="1888"/>
    <cellStyle name="Примечание 3 2 4" xfId="1889"/>
    <cellStyle name="Примечание 3 2 5" xfId="1890"/>
    <cellStyle name="Примечание 3 2 6" xfId="1891"/>
    <cellStyle name="Примечание 3 2 7" xfId="1892"/>
    <cellStyle name="Примечание 3 2 8" xfId="1893"/>
    <cellStyle name="Примечание 3 2 9" xfId="1894"/>
    <cellStyle name="Примечание 3 20" xfId="1895"/>
    <cellStyle name="Примечание 3 21" xfId="1896"/>
    <cellStyle name="Примечание 3 22" xfId="1897"/>
    <cellStyle name="Примечание 3 3" xfId="1898"/>
    <cellStyle name="Примечание 3 3 2" xfId="1899"/>
    <cellStyle name="Примечание 3 3 2 2" xfId="1900"/>
    <cellStyle name="Примечание 3 3 2 3" xfId="1901"/>
    <cellStyle name="Примечание 3 3 2 3 2" xfId="1902"/>
    <cellStyle name="Примечание 3 3 3" xfId="1903"/>
    <cellStyle name="Примечание 3 3 3 2" xfId="1904"/>
    <cellStyle name="Примечание 3 3 3 3" xfId="1905"/>
    <cellStyle name="Примечание 3 3 4" xfId="1906"/>
    <cellStyle name="Примечание 3 3 5" xfId="1907"/>
    <cellStyle name="Примечание 3 4" xfId="1908"/>
    <cellStyle name="Примечание 3 4 2" xfId="1909"/>
    <cellStyle name="Примечание 3 4 3" xfId="1910"/>
    <cellStyle name="Примечание 3 4 4" xfId="1911"/>
    <cellStyle name="Примечание 3 5" xfId="1912"/>
    <cellStyle name="Примечание 3 5 2" xfId="1913"/>
    <cellStyle name="Примечание 3 5 3" xfId="1914"/>
    <cellStyle name="Примечание 3 5 4" xfId="1915"/>
    <cellStyle name="Примечание 3 6" xfId="1916"/>
    <cellStyle name="Примечание 3 6 2" xfId="1917"/>
    <cellStyle name="Примечание 3 7" xfId="1918"/>
    <cellStyle name="Примечание 3 8" xfId="1919"/>
    <cellStyle name="Примечание 3 9" xfId="1920"/>
    <cellStyle name="Примечание 4" xfId="1921"/>
    <cellStyle name="Примечание 4 2" xfId="1922"/>
    <cellStyle name="Примечание 4 2 2" xfId="1923"/>
    <cellStyle name="Примечание 4 3" xfId="1924"/>
    <cellStyle name="Примечание 4 3 2" xfId="1925"/>
    <cellStyle name="Примечание 4 3 3" xfId="1926"/>
    <cellStyle name="Примечание 4 3 3 2" xfId="1927"/>
    <cellStyle name="Примечание 4 4" xfId="1928"/>
    <cellStyle name="Примечание 4 5" xfId="1929"/>
    <cellStyle name="Примечание 4 5 2" xfId="1930"/>
    <cellStyle name="Примечание 4 5 3" xfId="1931"/>
    <cellStyle name="Примечание 4 6" xfId="1932"/>
    <cellStyle name="Примечание 4 6 2" xfId="1933"/>
    <cellStyle name="Примечание 4 7" xfId="1934"/>
    <cellStyle name="Примечание 5" xfId="1935"/>
    <cellStyle name="Примечание 6" xfId="1936"/>
    <cellStyle name="Примечание 6 2" xfId="1937"/>
    <cellStyle name="Процентный" xfId="1938" builtinId="5"/>
    <cellStyle name="Связанная ячейка" xfId="1939" builtinId="24" customBuiltin="1"/>
    <cellStyle name="Связанная ячейка 2" xfId="1940"/>
    <cellStyle name="Связанная ячейка 3" xfId="1941"/>
    <cellStyle name="Связанная ячейка 3 2" xfId="1942"/>
    <cellStyle name="Связанная ячейка 3 3" xfId="1943"/>
    <cellStyle name="Связанная ячейка 4" xfId="1944"/>
    <cellStyle name="Стиль 1" xfId="1945"/>
    <cellStyle name="Текст предупреждения" xfId="1946" builtinId="11" customBuiltin="1"/>
    <cellStyle name="Текст предупреждения 2" xfId="1947"/>
    <cellStyle name="Текст предупреждения 3" xfId="1948"/>
    <cellStyle name="Текст предупреждения 3 2" xfId="1949"/>
    <cellStyle name="Текст предупреждения 3 3" xfId="1950"/>
    <cellStyle name="Текст предупреждения 4" xfId="1951"/>
    <cellStyle name="Финансовый" xfId="1952" builtinId="3"/>
    <cellStyle name="Финансовый 2" xfId="1953"/>
    <cellStyle name="Финансовый 2 2" xfId="1954"/>
    <cellStyle name="Финансовый 3" xfId="1955"/>
    <cellStyle name="Финансовый 4" xfId="1956"/>
    <cellStyle name="Хороший" xfId="1957" builtinId="26" customBuiltin="1"/>
    <cellStyle name="Хороший 2" xfId="1958"/>
    <cellStyle name="Хороший 3" xfId="1959"/>
    <cellStyle name="Хороший 3 2" xfId="1960"/>
    <cellStyle name="Хороший 3 3" xfId="1961"/>
    <cellStyle name="Хороший 4" xfId="19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39</xdr:col>
      <xdr:colOff>63500</xdr:colOff>
      <xdr:row>107</xdr:row>
      <xdr:rowOff>5132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99434" y="-3299434"/>
          <a:ext cx="16991382" cy="2359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39</xdr:col>
      <xdr:colOff>238124</xdr:colOff>
      <xdr:row>108</xdr:row>
      <xdr:rowOff>134850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42513" y="-3242511"/>
          <a:ext cx="17279848" cy="2376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"/>
  <sheetViews>
    <sheetView view="pageBreakPreview" topLeftCell="G1" zoomScale="80" zoomScaleSheetLayoutView="80" workbookViewId="0">
      <selection activeCell="O24" sqref="O24"/>
    </sheetView>
  </sheetViews>
  <sheetFormatPr defaultColWidth="1.7109375" defaultRowHeight="12.75" customHeight="1" x14ac:dyDescent="0.2"/>
  <cols>
    <col min="1" max="1" width="22.5703125" style="1" customWidth="1"/>
    <col min="2" max="2" width="14" style="1" customWidth="1"/>
    <col min="3" max="3" width="30.7109375" style="1" customWidth="1"/>
    <col min="4" max="4" width="30.28515625" style="1" customWidth="1"/>
    <col min="5" max="5" width="17.5703125" style="1" customWidth="1"/>
    <col min="6" max="6" width="21.7109375" style="1" customWidth="1"/>
    <col min="7" max="7" width="14.42578125" style="1" customWidth="1"/>
    <col min="8" max="8" width="18.140625" style="1" customWidth="1"/>
    <col min="9" max="9" width="16.28515625" style="1" customWidth="1"/>
    <col min="10" max="10" width="14.42578125" style="1" customWidth="1"/>
    <col min="11" max="11" width="20.7109375" style="1" customWidth="1"/>
    <col min="12" max="12" width="25.7109375" style="1" customWidth="1"/>
    <col min="13" max="32" width="14.42578125" style="1" customWidth="1"/>
    <col min="33" max="16384" width="1.7109375" style="1"/>
  </cols>
  <sheetData>
    <row r="1" spans="1:32" s="2" customFormat="1" ht="12.75" customHeight="1" x14ac:dyDescent="0.25">
      <c r="A1" s="7" t="s">
        <v>37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10" customFormat="1" ht="12.75" customHeight="1" x14ac:dyDescent="0.2">
      <c r="A2" s="9" t="s">
        <v>38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2" s="2" customFormat="1" ht="12.75" customHeight="1" x14ac:dyDescent="0.25">
      <c r="A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5" spans="1:32" ht="12.75" customHeight="1" x14ac:dyDescent="0.2">
      <c r="A5" s="217" t="s">
        <v>40</v>
      </c>
      <c r="B5" s="217" t="s">
        <v>41</v>
      </c>
      <c r="C5" s="217"/>
      <c r="D5" s="217" t="s">
        <v>42</v>
      </c>
      <c r="E5" s="217" t="s">
        <v>43</v>
      </c>
      <c r="F5" s="217"/>
      <c r="G5" s="217"/>
      <c r="H5" s="217" t="s">
        <v>44</v>
      </c>
      <c r="I5" s="217" t="s">
        <v>45</v>
      </c>
      <c r="J5" s="217" t="s">
        <v>2</v>
      </c>
      <c r="K5" s="218" t="s">
        <v>46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</row>
    <row r="6" spans="1:32" ht="12.75" customHeight="1" x14ac:dyDescent="0.2">
      <c r="A6" s="217"/>
      <c r="B6" s="217"/>
      <c r="C6" s="217"/>
      <c r="D6" s="217"/>
      <c r="E6" s="219" t="s">
        <v>47</v>
      </c>
      <c r="F6" s="219" t="s">
        <v>48</v>
      </c>
      <c r="G6" s="219" t="s">
        <v>49</v>
      </c>
      <c r="H6" s="217"/>
      <c r="I6" s="217"/>
      <c r="J6" s="217"/>
      <c r="K6" s="220" t="s">
        <v>50</v>
      </c>
      <c r="L6" s="223" t="s">
        <v>51</v>
      </c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</row>
    <row r="7" spans="1:32" ht="12.75" customHeight="1" x14ac:dyDescent="0.2">
      <c r="A7" s="217"/>
      <c r="B7" s="218" t="s">
        <v>47</v>
      </c>
      <c r="C7" s="218" t="s">
        <v>52</v>
      </c>
      <c r="D7" s="217"/>
      <c r="E7" s="219"/>
      <c r="F7" s="219"/>
      <c r="G7" s="219"/>
      <c r="H7" s="217"/>
      <c r="I7" s="217"/>
      <c r="J7" s="217"/>
      <c r="K7" s="220"/>
      <c r="L7" s="223" t="s">
        <v>53</v>
      </c>
      <c r="M7" s="223"/>
      <c r="N7" s="223"/>
      <c r="O7" s="223"/>
      <c r="P7" s="223"/>
      <c r="Q7" s="223"/>
      <c r="R7" s="223"/>
      <c r="S7" s="223"/>
      <c r="T7" s="223" t="s">
        <v>54</v>
      </c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</row>
    <row r="8" spans="1:32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17"/>
      <c r="K8" s="220"/>
      <c r="L8" s="218" t="s">
        <v>55</v>
      </c>
      <c r="M8" s="218"/>
      <c r="N8" s="218"/>
      <c r="O8" s="218"/>
      <c r="P8" s="218"/>
      <c r="Q8" s="218"/>
      <c r="R8" s="218" t="s">
        <v>56</v>
      </c>
      <c r="S8" s="218"/>
      <c r="T8" s="218" t="s">
        <v>57</v>
      </c>
      <c r="U8" s="218" t="s">
        <v>58</v>
      </c>
      <c r="V8" s="218" t="s">
        <v>59</v>
      </c>
      <c r="W8" s="218" t="s">
        <v>60</v>
      </c>
      <c r="X8" s="218" t="s">
        <v>61</v>
      </c>
      <c r="Y8" s="218" t="s">
        <v>62</v>
      </c>
      <c r="Z8" s="218" t="s">
        <v>63</v>
      </c>
      <c r="AA8" s="218"/>
      <c r="AB8" s="218"/>
      <c r="AC8" s="218"/>
      <c r="AD8" s="218"/>
      <c r="AE8" s="218"/>
      <c r="AF8" s="218" t="s">
        <v>64</v>
      </c>
    </row>
    <row r="9" spans="1:32" ht="12.7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17"/>
      <c r="K9" s="220"/>
      <c r="L9" s="220" t="s">
        <v>65</v>
      </c>
      <c r="M9" s="218" t="s">
        <v>51</v>
      </c>
      <c r="N9" s="218"/>
      <c r="O9" s="218"/>
      <c r="P9" s="218"/>
      <c r="Q9" s="218"/>
      <c r="R9" s="220" t="s">
        <v>3</v>
      </c>
      <c r="S9" s="12" t="s">
        <v>66</v>
      </c>
      <c r="T9" s="218"/>
      <c r="U9" s="218"/>
      <c r="V9" s="218"/>
      <c r="W9" s="218"/>
      <c r="X9" s="218"/>
      <c r="Y9" s="218"/>
      <c r="Z9" s="220" t="s">
        <v>67</v>
      </c>
      <c r="AA9" s="218" t="s">
        <v>51</v>
      </c>
      <c r="AB9" s="218"/>
      <c r="AC9" s="218"/>
      <c r="AD9" s="218"/>
      <c r="AE9" s="218"/>
      <c r="AF9" s="218"/>
    </row>
    <row r="10" spans="1:32" ht="12.75" customHeight="1" x14ac:dyDescent="0.2">
      <c r="A10" s="217"/>
      <c r="B10" s="218"/>
      <c r="C10" s="218"/>
      <c r="D10" s="217"/>
      <c r="E10" s="219"/>
      <c r="F10" s="219"/>
      <c r="G10" s="219"/>
      <c r="H10" s="217"/>
      <c r="I10" s="217"/>
      <c r="J10" s="217"/>
      <c r="K10" s="220"/>
      <c r="L10" s="220"/>
      <c r="M10" s="220" t="s">
        <v>68</v>
      </c>
      <c r="N10" s="220" t="s">
        <v>69</v>
      </c>
      <c r="O10" s="220" t="s">
        <v>70</v>
      </c>
      <c r="P10" s="220" t="s">
        <v>71</v>
      </c>
      <c r="Q10" s="220" t="s">
        <v>72</v>
      </c>
      <c r="R10" s="220"/>
      <c r="S10" s="218" t="s">
        <v>73</v>
      </c>
      <c r="T10" s="218"/>
      <c r="U10" s="218"/>
      <c r="V10" s="218"/>
      <c r="W10" s="218"/>
      <c r="X10" s="218"/>
      <c r="Y10" s="218"/>
      <c r="Z10" s="220"/>
      <c r="AA10" s="220" t="s">
        <v>74</v>
      </c>
      <c r="AB10" s="220" t="s">
        <v>69</v>
      </c>
      <c r="AC10" s="220" t="s">
        <v>70</v>
      </c>
      <c r="AD10" s="220" t="s">
        <v>71</v>
      </c>
      <c r="AE10" s="220" t="s">
        <v>72</v>
      </c>
      <c r="AF10" s="218"/>
    </row>
    <row r="11" spans="1:32" ht="12.75" customHeight="1" x14ac:dyDescent="0.2">
      <c r="A11" s="217"/>
      <c r="B11" s="218"/>
      <c r="C11" s="218"/>
      <c r="D11" s="217"/>
      <c r="E11" s="219"/>
      <c r="F11" s="219"/>
      <c r="G11" s="219"/>
      <c r="H11" s="217"/>
      <c r="I11" s="217"/>
      <c r="J11" s="217"/>
      <c r="K11" s="220"/>
      <c r="L11" s="220"/>
      <c r="M11" s="220"/>
      <c r="N11" s="220"/>
      <c r="O11" s="220"/>
      <c r="P11" s="220"/>
      <c r="Q11" s="220"/>
      <c r="R11" s="220"/>
      <c r="S11" s="218"/>
      <c r="T11" s="218"/>
      <c r="U11" s="218"/>
      <c r="V11" s="218"/>
      <c r="W11" s="218"/>
      <c r="X11" s="218"/>
      <c r="Y11" s="218"/>
      <c r="Z11" s="220"/>
      <c r="AA11" s="220"/>
      <c r="AB11" s="220"/>
      <c r="AC11" s="220"/>
      <c r="AD11" s="220"/>
      <c r="AE11" s="220"/>
      <c r="AF11" s="218"/>
    </row>
    <row r="12" spans="1:32" ht="227.25" customHeight="1" x14ac:dyDescent="0.2">
      <c r="A12" s="217"/>
      <c r="B12" s="218"/>
      <c r="C12" s="218"/>
      <c r="D12" s="217"/>
      <c r="E12" s="219"/>
      <c r="F12" s="219"/>
      <c r="G12" s="219"/>
      <c r="H12" s="217"/>
      <c r="I12" s="217"/>
      <c r="J12" s="217"/>
      <c r="K12" s="220"/>
      <c r="L12" s="220"/>
      <c r="M12" s="220"/>
      <c r="N12" s="220"/>
      <c r="O12" s="220"/>
      <c r="P12" s="220"/>
      <c r="Q12" s="220"/>
      <c r="R12" s="220"/>
      <c r="S12" s="218"/>
      <c r="T12" s="218"/>
      <c r="U12" s="218"/>
      <c r="V12" s="218"/>
      <c r="W12" s="218"/>
      <c r="X12" s="218"/>
      <c r="Y12" s="218"/>
      <c r="Z12" s="220"/>
      <c r="AA12" s="220"/>
      <c r="AB12" s="220"/>
      <c r="AC12" s="220"/>
      <c r="AD12" s="220"/>
      <c r="AE12" s="220"/>
      <c r="AF12" s="218"/>
    </row>
    <row r="13" spans="1:32" ht="12.75" customHeight="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13">
        <v>14</v>
      </c>
      <c r="O13" s="13">
        <v>15</v>
      </c>
      <c r="P13" s="13">
        <v>16</v>
      </c>
      <c r="Q13" s="13">
        <v>17</v>
      </c>
      <c r="R13" s="13">
        <v>18</v>
      </c>
      <c r="S13" s="13">
        <v>19</v>
      </c>
      <c r="T13" s="13">
        <v>20</v>
      </c>
      <c r="U13" s="13">
        <v>21</v>
      </c>
      <c r="V13" s="13">
        <v>22</v>
      </c>
      <c r="W13" s="13">
        <v>23</v>
      </c>
      <c r="X13" s="13">
        <v>24</v>
      </c>
      <c r="Y13" s="13">
        <v>25</v>
      </c>
      <c r="Z13" s="13">
        <v>26</v>
      </c>
      <c r="AA13" s="13">
        <v>27</v>
      </c>
      <c r="AB13" s="13">
        <v>28</v>
      </c>
      <c r="AC13" s="13">
        <v>29</v>
      </c>
      <c r="AD13" s="13">
        <v>30</v>
      </c>
      <c r="AE13" s="13">
        <v>31</v>
      </c>
      <c r="AF13" s="13">
        <v>32</v>
      </c>
    </row>
    <row r="14" spans="1:32" ht="12.75" customHeight="1" x14ac:dyDescent="0.2">
      <c r="A14" s="14" t="s">
        <v>75</v>
      </c>
      <c r="C14" s="15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99.75" customHeight="1" x14ac:dyDescent="0.2">
      <c r="A15" s="18" t="s">
        <v>21</v>
      </c>
      <c r="B15" s="4" t="s">
        <v>4</v>
      </c>
      <c r="C15" s="19" t="s">
        <v>76</v>
      </c>
      <c r="D15" s="18" t="s">
        <v>77</v>
      </c>
      <c r="E15" s="18" t="s">
        <v>78</v>
      </c>
      <c r="F15" s="18" t="s">
        <v>27</v>
      </c>
      <c r="G15" s="20" t="s">
        <v>9</v>
      </c>
      <c r="H15" s="114" t="s">
        <v>28</v>
      </c>
      <c r="I15" s="20" t="s">
        <v>22</v>
      </c>
      <c r="J15" s="4" t="s">
        <v>79</v>
      </c>
      <c r="K15" s="114" t="s">
        <v>80</v>
      </c>
      <c r="L15" s="114" t="s">
        <v>81</v>
      </c>
      <c r="M15" s="114" t="s">
        <v>82</v>
      </c>
      <c r="N15" s="114" t="s">
        <v>83</v>
      </c>
      <c r="O15" s="114" t="s">
        <v>84</v>
      </c>
      <c r="P15" s="114" t="s">
        <v>85</v>
      </c>
      <c r="Q15" s="114" t="s">
        <v>86</v>
      </c>
      <c r="R15" s="114" t="s">
        <v>87</v>
      </c>
      <c r="S15" s="114" t="s">
        <v>88</v>
      </c>
      <c r="T15" s="114" t="s">
        <v>89</v>
      </c>
      <c r="U15" s="114" t="s">
        <v>90</v>
      </c>
      <c r="V15" s="114" t="s">
        <v>91</v>
      </c>
      <c r="W15" s="114" t="s">
        <v>92</v>
      </c>
      <c r="X15" s="114" t="s">
        <v>93</v>
      </c>
      <c r="Y15" s="114" t="s">
        <v>94</v>
      </c>
      <c r="Z15" s="114" t="s">
        <v>95</v>
      </c>
      <c r="AA15" s="114" t="s">
        <v>96</v>
      </c>
      <c r="AB15" s="114" t="s">
        <v>97</v>
      </c>
      <c r="AC15" s="114" t="s">
        <v>98</v>
      </c>
      <c r="AD15" s="114" t="s">
        <v>99</v>
      </c>
      <c r="AE15" s="114" t="s">
        <v>100</v>
      </c>
      <c r="AF15" s="114" t="s">
        <v>101</v>
      </c>
    </row>
    <row r="16" spans="1:32" ht="14.65" customHeight="1" x14ac:dyDescent="0.2">
      <c r="A16" s="14" t="s">
        <v>29</v>
      </c>
      <c r="C16" s="15"/>
      <c r="D16" s="15"/>
      <c r="E16" s="15"/>
      <c r="F16" s="15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28" ht="12.75" customHeight="1" x14ac:dyDescent="0.2">
      <c r="B17" s="221"/>
      <c r="C17" s="221"/>
      <c r="D17" s="221"/>
      <c r="E17" s="22"/>
      <c r="F17" s="222" t="s">
        <v>30</v>
      </c>
      <c r="G17" s="222"/>
      <c r="H17" s="23"/>
      <c r="I17" s="24"/>
      <c r="J17" s="25">
        <v>900000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</sheetData>
  <mergeCells count="45">
    <mergeCell ref="T7:AF7"/>
    <mergeCell ref="AD10:AD12"/>
    <mergeCell ref="AE10:AE12"/>
    <mergeCell ref="S10:S12"/>
    <mergeCell ref="AB10:AB12"/>
    <mergeCell ref="Y8:Y12"/>
    <mergeCell ref="Z8:AE8"/>
    <mergeCell ref="I5:I12"/>
    <mergeCell ref="B17:D17"/>
    <mergeCell ref="F17:G17"/>
    <mergeCell ref="O10:O12"/>
    <mergeCell ref="P10:P12"/>
    <mergeCell ref="Q10:Q12"/>
    <mergeCell ref="J5:J12"/>
    <mergeCell ref="K5:AF5"/>
    <mergeCell ref="E6:E12"/>
    <mergeCell ref="V8:V12"/>
    <mergeCell ref="K6:K12"/>
    <mergeCell ref="L6:AF6"/>
    <mergeCell ref="L7:S7"/>
    <mergeCell ref="AF8:AF12"/>
    <mergeCell ref="L9:L12"/>
    <mergeCell ref="M9:Q9"/>
    <mergeCell ref="R9:R12"/>
    <mergeCell ref="Z9:Z12"/>
    <mergeCell ref="AA9:AE9"/>
    <mergeCell ref="M10:M12"/>
    <mergeCell ref="N10:N12"/>
    <mergeCell ref="R8:S8"/>
    <mergeCell ref="T8:T12"/>
    <mergeCell ref="U8:U12"/>
    <mergeCell ref="W8:W12"/>
    <mergeCell ref="L8:Q8"/>
    <mergeCell ref="X8:X12"/>
    <mergeCell ref="AC10:AC12"/>
    <mergeCell ref="AA10:AA12"/>
    <mergeCell ref="A5:A12"/>
    <mergeCell ref="B5:C6"/>
    <mergeCell ref="D5:D12"/>
    <mergeCell ref="E5:G5"/>
    <mergeCell ref="H5:H12"/>
    <mergeCell ref="B7:B12"/>
    <mergeCell ref="C7:C12"/>
    <mergeCell ref="F6:F12"/>
    <mergeCell ref="G6:G1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colBreaks count="1" manualBreakCount="1">
    <brk id="10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"/>
  <sheetViews>
    <sheetView showGridLines="0" view="pageBreakPreview" topLeftCell="C1" zoomScale="80" zoomScaleSheetLayoutView="80" workbookViewId="0">
      <selection activeCell="AC12" sqref="AC12"/>
    </sheetView>
  </sheetViews>
  <sheetFormatPr defaultRowHeight="12.75" customHeight="1" x14ac:dyDescent="0.2"/>
  <cols>
    <col min="1" max="1" width="7.7109375" style="10" customWidth="1"/>
    <col min="2" max="2" width="30.7109375" style="10" customWidth="1"/>
    <col min="3" max="3" width="35.28515625" style="10" customWidth="1"/>
    <col min="4" max="5" width="7.7109375" style="10" customWidth="1"/>
    <col min="6" max="6" width="10.28515625" style="10" customWidth="1"/>
    <col min="7" max="9" width="18.140625" style="10" customWidth="1"/>
    <col min="10" max="13" width="18.5703125" style="10" customWidth="1"/>
    <col min="14" max="27" width="13.28515625" style="10" customWidth="1"/>
    <col min="28" max="28" width="19.42578125" style="10" customWidth="1"/>
    <col min="29" max="30" width="13.28515625" style="10" customWidth="1"/>
    <col min="31" max="16384" width="9.140625" style="10"/>
  </cols>
  <sheetData>
    <row r="1" spans="1:30" s="31" customFormat="1" ht="12.75" customHeight="1" x14ac:dyDescent="0.25">
      <c r="A1" s="28" t="s">
        <v>203</v>
      </c>
      <c r="B1" s="28"/>
      <c r="C1" s="28"/>
      <c r="D1" s="28"/>
      <c r="E1" s="28"/>
      <c r="F1" s="28"/>
      <c r="G1" s="28"/>
      <c r="H1" s="28"/>
      <c r="I1" s="32"/>
    </row>
    <row r="3" spans="1:30" s="1" customFormat="1" ht="12.75" customHeight="1" x14ac:dyDescent="0.2">
      <c r="A3" s="217" t="s">
        <v>174</v>
      </c>
      <c r="B3" s="217"/>
      <c r="C3" s="217" t="s">
        <v>42</v>
      </c>
      <c r="D3" s="217" t="s">
        <v>43</v>
      </c>
      <c r="E3" s="217"/>
      <c r="F3" s="217"/>
      <c r="G3" s="218" t="s">
        <v>182</v>
      </c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 t="s">
        <v>2</v>
      </c>
      <c r="AD3" s="220" t="s">
        <v>183</v>
      </c>
    </row>
    <row r="4" spans="1:30" s="1" customFormat="1" ht="12.75" customHeight="1" x14ac:dyDescent="0.2">
      <c r="A4" s="217"/>
      <c r="B4" s="217"/>
      <c r="C4" s="217"/>
      <c r="D4" s="219" t="s">
        <v>47</v>
      </c>
      <c r="E4" s="219" t="s">
        <v>48</v>
      </c>
      <c r="F4" s="219" t="s">
        <v>49</v>
      </c>
      <c r="G4" s="220" t="s">
        <v>184</v>
      </c>
      <c r="H4" s="223" t="s">
        <v>51</v>
      </c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18"/>
      <c r="AD4" s="220"/>
    </row>
    <row r="5" spans="1:30" s="1" customFormat="1" ht="12.75" customHeight="1" x14ac:dyDescent="0.2">
      <c r="A5" s="218" t="s">
        <v>185</v>
      </c>
      <c r="B5" s="218" t="s">
        <v>47</v>
      </c>
      <c r="C5" s="217"/>
      <c r="D5" s="219"/>
      <c r="E5" s="219"/>
      <c r="F5" s="219"/>
      <c r="G5" s="220"/>
      <c r="H5" s="218" t="s">
        <v>186</v>
      </c>
      <c r="I5" s="218"/>
      <c r="J5" s="218"/>
      <c r="K5" s="218"/>
      <c r="L5" s="218"/>
      <c r="M5" s="218"/>
      <c r="N5" s="218" t="s">
        <v>187</v>
      </c>
      <c r="O5" s="218"/>
      <c r="P5" s="218" t="s">
        <v>57</v>
      </c>
      <c r="Q5" s="218" t="s">
        <v>58</v>
      </c>
      <c r="R5" s="218" t="s">
        <v>59</v>
      </c>
      <c r="S5" s="218" t="s">
        <v>60</v>
      </c>
      <c r="T5" s="218" t="s">
        <v>61</v>
      </c>
      <c r="U5" s="218" t="s">
        <v>62</v>
      </c>
      <c r="V5" s="218" t="s">
        <v>63</v>
      </c>
      <c r="W5" s="218"/>
      <c r="X5" s="218"/>
      <c r="Y5" s="218"/>
      <c r="Z5" s="218"/>
      <c r="AA5" s="218"/>
      <c r="AB5" s="218" t="s">
        <v>64</v>
      </c>
      <c r="AC5" s="218"/>
      <c r="AD5" s="220"/>
    </row>
    <row r="6" spans="1:30" s="1" customFormat="1" ht="12.75" customHeight="1" x14ac:dyDescent="0.2">
      <c r="A6" s="218"/>
      <c r="B6" s="218"/>
      <c r="C6" s="217"/>
      <c r="D6" s="219"/>
      <c r="E6" s="219"/>
      <c r="F6" s="219"/>
      <c r="G6" s="220"/>
      <c r="H6" s="220" t="s">
        <v>188</v>
      </c>
      <c r="I6" s="218" t="s">
        <v>51</v>
      </c>
      <c r="J6" s="218"/>
      <c r="K6" s="218"/>
      <c r="L6" s="218"/>
      <c r="M6" s="218"/>
      <c r="N6" s="220" t="s">
        <v>3</v>
      </c>
      <c r="O6" s="12" t="s">
        <v>66</v>
      </c>
      <c r="P6" s="218"/>
      <c r="Q6" s="218"/>
      <c r="R6" s="218"/>
      <c r="S6" s="218"/>
      <c r="T6" s="218"/>
      <c r="U6" s="218"/>
      <c r="V6" s="220" t="s">
        <v>189</v>
      </c>
      <c r="W6" s="218" t="s">
        <v>51</v>
      </c>
      <c r="X6" s="218"/>
      <c r="Y6" s="218"/>
      <c r="Z6" s="218"/>
      <c r="AA6" s="218"/>
      <c r="AB6" s="218"/>
      <c r="AC6" s="218"/>
      <c r="AD6" s="220"/>
    </row>
    <row r="7" spans="1:30" s="1" customFormat="1" ht="12.75" customHeight="1" x14ac:dyDescent="0.2">
      <c r="A7" s="218"/>
      <c r="B7" s="218"/>
      <c r="C7" s="217"/>
      <c r="D7" s="219"/>
      <c r="E7" s="219"/>
      <c r="F7" s="219"/>
      <c r="G7" s="220"/>
      <c r="H7" s="220"/>
      <c r="I7" s="220" t="s">
        <v>74</v>
      </c>
      <c r="J7" s="220" t="s">
        <v>35</v>
      </c>
      <c r="K7" s="220" t="s">
        <v>70</v>
      </c>
      <c r="L7" s="220" t="s">
        <v>36</v>
      </c>
      <c r="M7" s="220" t="s">
        <v>72</v>
      </c>
      <c r="N7" s="220"/>
      <c r="O7" s="218" t="s">
        <v>73</v>
      </c>
      <c r="P7" s="218"/>
      <c r="Q7" s="218"/>
      <c r="R7" s="218"/>
      <c r="S7" s="218"/>
      <c r="T7" s="218"/>
      <c r="U7" s="218"/>
      <c r="V7" s="220"/>
      <c r="W7" s="220" t="s">
        <v>74</v>
      </c>
      <c r="X7" s="220" t="s">
        <v>35</v>
      </c>
      <c r="Y7" s="220" t="s">
        <v>70</v>
      </c>
      <c r="Z7" s="220" t="s">
        <v>36</v>
      </c>
      <c r="AA7" s="220" t="s">
        <v>72</v>
      </c>
      <c r="AB7" s="218"/>
      <c r="AC7" s="218"/>
      <c r="AD7" s="220"/>
    </row>
    <row r="8" spans="1:30" s="1" customFormat="1" ht="12.75" customHeight="1" x14ac:dyDescent="0.2">
      <c r="A8" s="218"/>
      <c r="B8" s="218"/>
      <c r="C8" s="217"/>
      <c r="D8" s="219"/>
      <c r="E8" s="219"/>
      <c r="F8" s="219"/>
      <c r="G8" s="220"/>
      <c r="H8" s="220"/>
      <c r="I8" s="220"/>
      <c r="J8" s="220"/>
      <c r="K8" s="220"/>
      <c r="L8" s="220"/>
      <c r="M8" s="220"/>
      <c r="N8" s="220"/>
      <c r="O8" s="218"/>
      <c r="P8" s="218"/>
      <c r="Q8" s="218"/>
      <c r="R8" s="218"/>
      <c r="S8" s="218"/>
      <c r="T8" s="218"/>
      <c r="U8" s="218"/>
      <c r="V8" s="220"/>
      <c r="W8" s="220"/>
      <c r="X8" s="220"/>
      <c r="Y8" s="220"/>
      <c r="Z8" s="220"/>
      <c r="AA8" s="220"/>
      <c r="AB8" s="218"/>
      <c r="AC8" s="218"/>
      <c r="AD8" s="220"/>
    </row>
    <row r="9" spans="1:30" s="1" customFormat="1" ht="227.25" customHeight="1" x14ac:dyDescent="0.2">
      <c r="A9" s="218"/>
      <c r="B9" s="218"/>
      <c r="C9" s="217"/>
      <c r="D9" s="219"/>
      <c r="E9" s="219"/>
      <c r="F9" s="219"/>
      <c r="G9" s="220"/>
      <c r="H9" s="220"/>
      <c r="I9" s="220"/>
      <c r="J9" s="220"/>
      <c r="K9" s="220"/>
      <c r="L9" s="220"/>
      <c r="M9" s="220"/>
      <c r="N9" s="220"/>
      <c r="O9" s="218"/>
      <c r="P9" s="218"/>
      <c r="Q9" s="218"/>
      <c r="R9" s="218"/>
      <c r="S9" s="218"/>
      <c r="T9" s="218"/>
      <c r="U9" s="218"/>
      <c r="V9" s="220"/>
      <c r="W9" s="220"/>
      <c r="X9" s="220"/>
      <c r="Y9" s="220"/>
      <c r="Z9" s="220"/>
      <c r="AA9" s="220"/>
      <c r="AB9" s="218"/>
      <c r="AC9" s="218"/>
      <c r="AD9" s="220"/>
    </row>
    <row r="10" spans="1:30" s="1" customFormat="1" ht="12.75" customHeight="1" x14ac:dyDescent="0.2">
      <c r="A10" s="3">
        <v>1</v>
      </c>
      <c r="B10" s="3">
        <v>2</v>
      </c>
      <c r="C10" s="3">
        <v>4</v>
      </c>
      <c r="D10" s="3">
        <v>5</v>
      </c>
      <c r="E10" s="3">
        <v>6</v>
      </c>
      <c r="F10" s="3">
        <v>7</v>
      </c>
      <c r="G10" s="3">
        <v>8</v>
      </c>
      <c r="H10" s="3">
        <v>9</v>
      </c>
      <c r="I10" s="3">
        <v>10</v>
      </c>
      <c r="J10" s="3">
        <v>11</v>
      </c>
      <c r="K10" s="3">
        <v>12</v>
      </c>
      <c r="L10" s="3">
        <v>13</v>
      </c>
      <c r="M10" s="3">
        <v>14</v>
      </c>
      <c r="N10" s="3">
        <v>15</v>
      </c>
      <c r="O10" s="3">
        <v>16</v>
      </c>
      <c r="P10" s="3">
        <v>17</v>
      </c>
      <c r="Q10" s="3">
        <v>18</v>
      </c>
      <c r="R10" s="3">
        <v>19</v>
      </c>
      <c r="S10" s="3">
        <v>20</v>
      </c>
      <c r="T10" s="3">
        <v>21</v>
      </c>
      <c r="U10" s="3">
        <v>22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3">
        <v>29</v>
      </c>
      <c r="AC10" s="3">
        <v>30</v>
      </c>
      <c r="AD10" s="12">
        <v>31</v>
      </c>
    </row>
    <row r="11" spans="1:30" s="1" customFormat="1" ht="12.75" customHeight="1" x14ac:dyDescent="0.2">
      <c r="A11" s="14" t="s">
        <v>179</v>
      </c>
      <c r="B11" s="15"/>
      <c r="C11" s="15"/>
      <c r="D11" s="15"/>
      <c r="E11" s="15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34"/>
      <c r="AD11" s="35"/>
    </row>
    <row r="12" spans="1:30" s="1" customFormat="1" ht="174.95" customHeight="1" x14ac:dyDescent="0.2">
      <c r="A12" s="41" t="s">
        <v>25</v>
      </c>
      <c r="B12" s="18" t="s">
        <v>103</v>
      </c>
      <c r="C12" s="18" t="s">
        <v>180</v>
      </c>
      <c r="D12" s="18" t="s">
        <v>77</v>
      </c>
      <c r="E12" s="18" t="s">
        <v>27</v>
      </c>
      <c r="F12" s="20" t="s">
        <v>10</v>
      </c>
      <c r="G12" s="26" t="s">
        <v>104</v>
      </c>
      <c r="H12" s="26" t="s">
        <v>106</v>
      </c>
      <c r="I12" s="26" t="s">
        <v>105</v>
      </c>
      <c r="J12" s="26" t="s">
        <v>107</v>
      </c>
      <c r="K12" s="26" t="s">
        <v>108</v>
      </c>
      <c r="L12" s="26" t="s">
        <v>109</v>
      </c>
      <c r="M12" s="26" t="s">
        <v>110</v>
      </c>
      <c r="N12" s="26" t="s">
        <v>111</v>
      </c>
      <c r="O12" s="26" t="s">
        <v>112</v>
      </c>
      <c r="P12" s="26" t="s">
        <v>113</v>
      </c>
      <c r="Q12" s="26" t="s">
        <v>114</v>
      </c>
      <c r="R12" s="26" t="s">
        <v>115</v>
      </c>
      <c r="S12" s="26" t="s">
        <v>116</v>
      </c>
      <c r="T12" s="26" t="s">
        <v>117</v>
      </c>
      <c r="U12" s="26" t="s">
        <v>118</v>
      </c>
      <c r="V12" s="26" t="s">
        <v>120</v>
      </c>
      <c r="W12" s="26" t="s">
        <v>119</v>
      </c>
      <c r="X12" s="26" t="s">
        <v>121</v>
      </c>
      <c r="Y12" s="26" t="s">
        <v>122</v>
      </c>
      <c r="Z12" s="26" t="s">
        <v>123</v>
      </c>
      <c r="AA12" s="26" t="s">
        <v>124</v>
      </c>
      <c r="AB12" s="26" t="s">
        <v>125</v>
      </c>
      <c r="AC12" s="41" t="s">
        <v>79</v>
      </c>
      <c r="AD12" s="27" t="s">
        <v>14</v>
      </c>
    </row>
    <row r="13" spans="1:30" s="1" customFormat="1" ht="12.75" customHeight="1" x14ac:dyDescent="0.2">
      <c r="A13" s="15" t="s">
        <v>29</v>
      </c>
      <c r="B13" s="15"/>
      <c r="C13" s="15"/>
      <c r="D13" s="15"/>
      <c r="E13" s="15"/>
      <c r="F13" s="16"/>
      <c r="G13" s="17"/>
      <c r="H13" s="2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34"/>
      <c r="AD13" s="35"/>
    </row>
    <row r="14" spans="1:30" s="1" customFormat="1" ht="12.75" customHeight="1" x14ac:dyDescent="0.2">
      <c r="A14" s="221"/>
      <c r="B14" s="221"/>
      <c r="C14" s="221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22" t="s">
        <v>30</v>
      </c>
      <c r="Z14" s="222"/>
      <c r="AA14" s="23"/>
      <c r="AB14" s="24"/>
      <c r="AC14" s="25">
        <v>900000</v>
      </c>
      <c r="AD14" s="38" t="s">
        <v>204</v>
      </c>
    </row>
  </sheetData>
  <mergeCells count="41">
    <mergeCell ref="Y14:Z14"/>
    <mergeCell ref="K7:K9"/>
    <mergeCell ref="L7:L9"/>
    <mergeCell ref="M7:M9"/>
    <mergeCell ref="X7:X9"/>
    <mergeCell ref="N6:N9"/>
    <mergeCell ref="W6:AA6"/>
    <mergeCell ref="A14:C14"/>
    <mergeCell ref="S5:S9"/>
    <mergeCell ref="P5:P9"/>
    <mergeCell ref="B5:B9"/>
    <mergeCell ref="C3:C9"/>
    <mergeCell ref="J7:J9"/>
    <mergeCell ref="H4:AB4"/>
    <mergeCell ref="D3:F3"/>
    <mergeCell ref="V5:AA5"/>
    <mergeCell ref="A5:A9"/>
    <mergeCell ref="A3:B4"/>
    <mergeCell ref="O7:O9"/>
    <mergeCell ref="I7:I9"/>
    <mergeCell ref="U5:U9"/>
    <mergeCell ref="D4:D9"/>
    <mergeCell ref="E4:E9"/>
    <mergeCell ref="F4:F9"/>
    <mergeCell ref="G4:G9"/>
    <mergeCell ref="G3:AB3"/>
    <mergeCell ref="R5:R9"/>
    <mergeCell ref="H6:H9"/>
    <mergeCell ref="AB5:AB9"/>
    <mergeCell ref="H5:M5"/>
    <mergeCell ref="N5:O5"/>
    <mergeCell ref="Z7:Z9"/>
    <mergeCell ref="AA7:AA9"/>
    <mergeCell ref="W7:W9"/>
    <mergeCell ref="I6:M6"/>
    <mergeCell ref="AD3:AD9"/>
    <mergeCell ref="AC3:AC9"/>
    <mergeCell ref="Q5:Q9"/>
    <mergeCell ref="Y7:Y9"/>
    <mergeCell ref="T5:T9"/>
    <mergeCell ref="V6:V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29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"/>
  <sheetViews>
    <sheetView showGridLines="0" view="pageBreakPreview" topLeftCell="D1" zoomScale="80" zoomScaleSheetLayoutView="80" workbookViewId="0">
      <selection activeCell="G12" sqref="G12"/>
    </sheetView>
  </sheetViews>
  <sheetFormatPr defaultRowHeight="12.75" customHeight="1" x14ac:dyDescent="0.2"/>
  <cols>
    <col min="1" max="1" width="7.7109375" style="10" customWidth="1"/>
    <col min="2" max="2" width="30.7109375" style="10" customWidth="1"/>
    <col min="3" max="3" width="31.28515625" style="10" customWidth="1"/>
    <col min="4" max="4" width="9.42578125" style="10" customWidth="1"/>
    <col min="5" max="6" width="7.7109375" style="10" customWidth="1"/>
    <col min="7" max="9" width="25.5703125" style="10" customWidth="1"/>
    <col min="10" max="13" width="16.85546875" style="10" customWidth="1"/>
    <col min="14" max="27" width="11" style="10" customWidth="1"/>
    <col min="28" max="28" width="17.7109375" style="10" customWidth="1"/>
    <col min="29" max="30" width="11" style="10" customWidth="1"/>
    <col min="31" max="16384" width="9.140625" style="10"/>
  </cols>
  <sheetData>
    <row r="1" spans="1:30" s="31" customFormat="1" ht="12.75" customHeight="1" x14ac:dyDescent="0.25">
      <c r="A1" s="28" t="s">
        <v>205</v>
      </c>
      <c r="B1" s="28"/>
      <c r="C1" s="28"/>
      <c r="D1" s="28"/>
      <c r="E1" s="28"/>
      <c r="F1" s="28"/>
      <c r="G1" s="28"/>
      <c r="H1" s="28"/>
      <c r="I1" s="32"/>
    </row>
    <row r="3" spans="1:30" s="1" customFormat="1" ht="12.75" customHeight="1" x14ac:dyDescent="0.2">
      <c r="A3" s="217" t="s">
        <v>174</v>
      </c>
      <c r="B3" s="217"/>
      <c r="C3" s="217" t="s">
        <v>42</v>
      </c>
      <c r="D3" s="217" t="s">
        <v>43</v>
      </c>
      <c r="E3" s="217"/>
      <c r="F3" s="217"/>
      <c r="G3" s="218" t="s">
        <v>182</v>
      </c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 t="s">
        <v>2</v>
      </c>
      <c r="AD3" s="220" t="s">
        <v>183</v>
      </c>
    </row>
    <row r="4" spans="1:30" s="1" customFormat="1" ht="12.75" customHeight="1" x14ac:dyDescent="0.2">
      <c r="A4" s="217"/>
      <c r="B4" s="217"/>
      <c r="C4" s="217"/>
      <c r="D4" s="219" t="s">
        <v>47</v>
      </c>
      <c r="E4" s="219" t="s">
        <v>48</v>
      </c>
      <c r="F4" s="219" t="s">
        <v>49</v>
      </c>
      <c r="G4" s="220" t="s">
        <v>184</v>
      </c>
      <c r="H4" s="223" t="s">
        <v>51</v>
      </c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18"/>
      <c r="AD4" s="220"/>
    </row>
    <row r="5" spans="1:30" s="1" customFormat="1" ht="12.75" customHeight="1" x14ac:dyDescent="0.2">
      <c r="A5" s="218" t="s">
        <v>185</v>
      </c>
      <c r="B5" s="218" t="s">
        <v>47</v>
      </c>
      <c r="C5" s="217"/>
      <c r="D5" s="219"/>
      <c r="E5" s="219"/>
      <c r="F5" s="219"/>
      <c r="G5" s="220"/>
      <c r="H5" s="218" t="s">
        <v>186</v>
      </c>
      <c r="I5" s="218"/>
      <c r="J5" s="218"/>
      <c r="K5" s="218"/>
      <c r="L5" s="218"/>
      <c r="M5" s="218"/>
      <c r="N5" s="218" t="s">
        <v>187</v>
      </c>
      <c r="O5" s="218"/>
      <c r="P5" s="218" t="s">
        <v>57</v>
      </c>
      <c r="Q5" s="218" t="s">
        <v>58</v>
      </c>
      <c r="R5" s="218" t="s">
        <v>59</v>
      </c>
      <c r="S5" s="218" t="s">
        <v>60</v>
      </c>
      <c r="T5" s="218" t="s">
        <v>61</v>
      </c>
      <c r="U5" s="218" t="s">
        <v>62</v>
      </c>
      <c r="V5" s="218" t="s">
        <v>63</v>
      </c>
      <c r="W5" s="218"/>
      <c r="X5" s="218"/>
      <c r="Y5" s="218"/>
      <c r="Z5" s="218"/>
      <c r="AA5" s="218"/>
      <c r="AB5" s="218" t="s">
        <v>64</v>
      </c>
      <c r="AC5" s="218"/>
      <c r="AD5" s="220"/>
    </row>
    <row r="6" spans="1:30" s="1" customFormat="1" ht="12.75" customHeight="1" x14ac:dyDescent="0.2">
      <c r="A6" s="218"/>
      <c r="B6" s="218"/>
      <c r="C6" s="217"/>
      <c r="D6" s="219"/>
      <c r="E6" s="219"/>
      <c r="F6" s="219"/>
      <c r="G6" s="220"/>
      <c r="H6" s="220" t="s">
        <v>188</v>
      </c>
      <c r="I6" s="218" t="s">
        <v>51</v>
      </c>
      <c r="J6" s="218"/>
      <c r="K6" s="218"/>
      <c r="L6" s="218"/>
      <c r="M6" s="218"/>
      <c r="N6" s="220" t="s">
        <v>3</v>
      </c>
      <c r="O6" s="12" t="s">
        <v>66</v>
      </c>
      <c r="P6" s="218"/>
      <c r="Q6" s="218"/>
      <c r="R6" s="218"/>
      <c r="S6" s="218"/>
      <c r="T6" s="218"/>
      <c r="U6" s="218"/>
      <c r="V6" s="220" t="s">
        <v>189</v>
      </c>
      <c r="W6" s="218" t="s">
        <v>51</v>
      </c>
      <c r="X6" s="218"/>
      <c r="Y6" s="218"/>
      <c r="Z6" s="218"/>
      <c r="AA6" s="218"/>
      <c r="AB6" s="218"/>
      <c r="AC6" s="218"/>
      <c r="AD6" s="220"/>
    </row>
    <row r="7" spans="1:30" s="1" customFormat="1" ht="12.75" customHeight="1" x14ac:dyDescent="0.2">
      <c r="A7" s="218"/>
      <c r="B7" s="218"/>
      <c r="C7" s="217"/>
      <c r="D7" s="219"/>
      <c r="E7" s="219"/>
      <c r="F7" s="219"/>
      <c r="G7" s="220"/>
      <c r="H7" s="220"/>
      <c r="I7" s="220" t="s">
        <v>74</v>
      </c>
      <c r="J7" s="220" t="s">
        <v>35</v>
      </c>
      <c r="K7" s="220" t="s">
        <v>70</v>
      </c>
      <c r="L7" s="220" t="s">
        <v>36</v>
      </c>
      <c r="M7" s="220" t="s">
        <v>72</v>
      </c>
      <c r="N7" s="220"/>
      <c r="O7" s="218" t="s">
        <v>73</v>
      </c>
      <c r="P7" s="218"/>
      <c r="Q7" s="218"/>
      <c r="R7" s="218"/>
      <c r="S7" s="218"/>
      <c r="T7" s="218"/>
      <c r="U7" s="218"/>
      <c r="V7" s="220"/>
      <c r="W7" s="220" t="s">
        <v>74</v>
      </c>
      <c r="X7" s="220" t="s">
        <v>35</v>
      </c>
      <c r="Y7" s="220" t="s">
        <v>70</v>
      </c>
      <c r="Z7" s="220" t="s">
        <v>36</v>
      </c>
      <c r="AA7" s="220" t="s">
        <v>72</v>
      </c>
      <c r="AB7" s="218"/>
      <c r="AC7" s="218"/>
      <c r="AD7" s="220"/>
    </row>
    <row r="8" spans="1:30" s="1" customFormat="1" ht="12.75" customHeight="1" x14ac:dyDescent="0.2">
      <c r="A8" s="218"/>
      <c r="B8" s="218"/>
      <c r="C8" s="217"/>
      <c r="D8" s="219"/>
      <c r="E8" s="219"/>
      <c r="F8" s="219"/>
      <c r="G8" s="220"/>
      <c r="H8" s="220"/>
      <c r="I8" s="220"/>
      <c r="J8" s="220"/>
      <c r="K8" s="220"/>
      <c r="L8" s="220"/>
      <c r="M8" s="220"/>
      <c r="N8" s="220"/>
      <c r="O8" s="218"/>
      <c r="P8" s="218"/>
      <c r="Q8" s="218"/>
      <c r="R8" s="218"/>
      <c r="S8" s="218"/>
      <c r="T8" s="218"/>
      <c r="U8" s="218"/>
      <c r="V8" s="220"/>
      <c r="W8" s="220"/>
      <c r="X8" s="220"/>
      <c r="Y8" s="220"/>
      <c r="Z8" s="220"/>
      <c r="AA8" s="220"/>
      <c r="AB8" s="218"/>
      <c r="AC8" s="218"/>
      <c r="AD8" s="220"/>
    </row>
    <row r="9" spans="1:30" s="1" customFormat="1" ht="227.25" customHeight="1" x14ac:dyDescent="0.2">
      <c r="A9" s="218"/>
      <c r="B9" s="218"/>
      <c r="C9" s="217"/>
      <c r="D9" s="219"/>
      <c r="E9" s="219"/>
      <c r="F9" s="219"/>
      <c r="G9" s="220"/>
      <c r="H9" s="220"/>
      <c r="I9" s="220"/>
      <c r="J9" s="220"/>
      <c r="K9" s="220"/>
      <c r="L9" s="220"/>
      <c r="M9" s="220"/>
      <c r="N9" s="220"/>
      <c r="O9" s="218"/>
      <c r="P9" s="218"/>
      <c r="Q9" s="218"/>
      <c r="R9" s="218"/>
      <c r="S9" s="218"/>
      <c r="T9" s="218"/>
      <c r="U9" s="218"/>
      <c r="V9" s="220"/>
      <c r="W9" s="220"/>
      <c r="X9" s="220"/>
      <c r="Y9" s="220"/>
      <c r="Z9" s="220"/>
      <c r="AA9" s="220"/>
      <c r="AB9" s="218"/>
      <c r="AC9" s="218"/>
      <c r="AD9" s="220"/>
    </row>
    <row r="10" spans="1:30" s="1" customFormat="1" ht="12.75" customHeight="1" x14ac:dyDescent="0.2">
      <c r="A10" s="3">
        <v>1</v>
      </c>
      <c r="B10" s="3">
        <v>2</v>
      </c>
      <c r="C10" s="3">
        <v>4</v>
      </c>
      <c r="D10" s="3">
        <v>5</v>
      </c>
      <c r="E10" s="3">
        <v>6</v>
      </c>
      <c r="F10" s="3">
        <v>7</v>
      </c>
      <c r="G10" s="3">
        <v>8</v>
      </c>
      <c r="H10" s="3">
        <v>9</v>
      </c>
      <c r="I10" s="3">
        <v>10</v>
      </c>
      <c r="J10" s="3">
        <v>11</v>
      </c>
      <c r="K10" s="3">
        <v>12</v>
      </c>
      <c r="L10" s="3">
        <v>13</v>
      </c>
      <c r="M10" s="3">
        <v>14</v>
      </c>
      <c r="N10" s="3">
        <v>15</v>
      </c>
      <c r="O10" s="3">
        <v>16</v>
      </c>
      <c r="P10" s="3">
        <v>17</v>
      </c>
      <c r="Q10" s="3">
        <v>18</v>
      </c>
      <c r="R10" s="3">
        <v>19</v>
      </c>
      <c r="S10" s="3">
        <v>20</v>
      </c>
      <c r="T10" s="3">
        <v>21</v>
      </c>
      <c r="U10" s="3">
        <v>22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3">
        <v>29</v>
      </c>
      <c r="AC10" s="3">
        <v>30</v>
      </c>
      <c r="AD10" s="12">
        <v>31</v>
      </c>
    </row>
    <row r="11" spans="1:30" s="1" customFormat="1" ht="12.75" customHeight="1" x14ac:dyDescent="0.2">
      <c r="A11" s="14" t="s">
        <v>179</v>
      </c>
      <c r="B11" s="15"/>
      <c r="C11" s="15"/>
      <c r="D11" s="15"/>
      <c r="E11" s="15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34"/>
      <c r="AD11" s="35"/>
    </row>
    <row r="12" spans="1:30" s="1" customFormat="1" ht="174.95" customHeight="1" x14ac:dyDescent="0.2">
      <c r="A12" s="41" t="s">
        <v>25</v>
      </c>
      <c r="B12" s="18" t="s">
        <v>103</v>
      </c>
      <c r="C12" s="18" t="s">
        <v>180</v>
      </c>
      <c r="D12" s="18" t="s">
        <v>77</v>
      </c>
      <c r="E12" s="40" t="s">
        <v>27</v>
      </c>
      <c r="F12" s="27" t="s">
        <v>11</v>
      </c>
      <c r="G12" s="26" t="s">
        <v>126</v>
      </c>
      <c r="H12" s="26" t="s">
        <v>128</v>
      </c>
      <c r="I12" s="26" t="s">
        <v>127</v>
      </c>
      <c r="J12" s="26" t="s">
        <v>129</v>
      </c>
      <c r="K12" s="26" t="s">
        <v>130</v>
      </c>
      <c r="L12" s="26" t="s">
        <v>131</v>
      </c>
      <c r="M12" s="26" t="s">
        <v>132</v>
      </c>
      <c r="N12" s="26" t="s">
        <v>133</v>
      </c>
      <c r="O12" s="26" t="s">
        <v>134</v>
      </c>
      <c r="P12" s="26" t="s">
        <v>135</v>
      </c>
      <c r="Q12" s="26" t="s">
        <v>136</v>
      </c>
      <c r="R12" s="26" t="s">
        <v>137</v>
      </c>
      <c r="S12" s="26" t="s">
        <v>138</v>
      </c>
      <c r="T12" s="26" t="s">
        <v>139</v>
      </c>
      <c r="U12" s="26" t="s">
        <v>140</v>
      </c>
      <c r="V12" s="26" t="s">
        <v>142</v>
      </c>
      <c r="W12" s="26" t="s">
        <v>141</v>
      </c>
      <c r="X12" s="26" t="s">
        <v>143</v>
      </c>
      <c r="Y12" s="26" t="s">
        <v>144</v>
      </c>
      <c r="Z12" s="26" t="s">
        <v>145</v>
      </c>
      <c r="AA12" s="26" t="s">
        <v>146</v>
      </c>
      <c r="AB12" s="26" t="s">
        <v>147</v>
      </c>
      <c r="AC12" s="41" t="s">
        <v>79</v>
      </c>
      <c r="AD12" s="27" t="s">
        <v>15</v>
      </c>
    </row>
    <row r="13" spans="1:30" s="1" customFormat="1" ht="12.75" customHeight="1" x14ac:dyDescent="0.2">
      <c r="A13" s="15" t="s">
        <v>29</v>
      </c>
      <c r="B13" s="15"/>
      <c r="C13" s="15"/>
      <c r="D13" s="15"/>
      <c r="E13" s="15"/>
      <c r="F13" s="16"/>
      <c r="G13" s="17"/>
      <c r="H13" s="2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34"/>
      <c r="AD13" s="35"/>
    </row>
    <row r="14" spans="1:30" s="1" customFormat="1" ht="12.75" customHeight="1" x14ac:dyDescent="0.2">
      <c r="A14" s="221"/>
      <c r="B14" s="221"/>
      <c r="C14" s="221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26" t="s">
        <v>30</v>
      </c>
      <c r="Z14" s="226"/>
      <c r="AA14" s="23"/>
      <c r="AB14" s="24"/>
      <c r="AC14" s="25">
        <v>900000</v>
      </c>
      <c r="AD14" s="38" t="s">
        <v>206</v>
      </c>
    </row>
  </sheetData>
  <mergeCells count="41">
    <mergeCell ref="Y14:Z14"/>
    <mergeCell ref="K7:K9"/>
    <mergeCell ref="L7:L9"/>
    <mergeCell ref="M7:M9"/>
    <mergeCell ref="X7:X9"/>
    <mergeCell ref="N6:N9"/>
    <mergeCell ref="W6:AA6"/>
    <mergeCell ref="A14:C14"/>
    <mergeCell ref="S5:S9"/>
    <mergeCell ref="P5:P9"/>
    <mergeCell ref="B5:B9"/>
    <mergeCell ref="C3:C9"/>
    <mergeCell ref="J7:J9"/>
    <mergeCell ref="H4:AB4"/>
    <mergeCell ref="D3:F3"/>
    <mergeCell ref="V5:AA5"/>
    <mergeCell ref="A5:A9"/>
    <mergeCell ref="A3:B4"/>
    <mergeCell ref="O7:O9"/>
    <mergeCell ref="I7:I9"/>
    <mergeCell ref="U5:U9"/>
    <mergeCell ref="D4:D9"/>
    <mergeCell ref="E4:E9"/>
    <mergeCell ref="F4:F9"/>
    <mergeCell ref="G4:G9"/>
    <mergeCell ref="G3:AB3"/>
    <mergeCell ref="R5:R9"/>
    <mergeCell ref="H6:H9"/>
    <mergeCell ref="AB5:AB9"/>
    <mergeCell ref="H5:M5"/>
    <mergeCell ref="N5:O5"/>
    <mergeCell ref="Z7:Z9"/>
    <mergeCell ref="AA7:AA9"/>
    <mergeCell ref="W7:W9"/>
    <mergeCell ref="I6:M6"/>
    <mergeCell ref="AD3:AD9"/>
    <mergeCell ref="AC3:AC9"/>
    <mergeCell ref="Q5:Q9"/>
    <mergeCell ref="Y7:Y9"/>
    <mergeCell ref="T5:T9"/>
    <mergeCell ref="V6:V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1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"/>
  <sheetViews>
    <sheetView showGridLines="0" view="pageBreakPreview" topLeftCell="D1" zoomScale="80" zoomScaleSheetLayoutView="80" workbookViewId="0">
      <selection activeCell="G12" sqref="G12"/>
    </sheetView>
  </sheetViews>
  <sheetFormatPr defaultRowHeight="12.75" customHeight="1" x14ac:dyDescent="0.2"/>
  <cols>
    <col min="1" max="1" width="7.7109375" style="10" customWidth="1"/>
    <col min="2" max="2" width="30.7109375" style="10" customWidth="1"/>
    <col min="3" max="3" width="31.42578125" style="10" customWidth="1"/>
    <col min="4" max="4" width="11.28515625" style="10" customWidth="1"/>
    <col min="5" max="6" width="7.7109375" style="10" customWidth="1"/>
    <col min="7" max="9" width="20.85546875" style="10" customWidth="1"/>
    <col min="10" max="13" width="16.42578125" style="10" customWidth="1"/>
    <col min="14" max="27" width="11" style="10" customWidth="1"/>
    <col min="28" max="28" width="17.85546875" style="10" customWidth="1"/>
    <col min="29" max="30" width="11" style="10" customWidth="1"/>
    <col min="31" max="16384" width="9.140625" style="10"/>
  </cols>
  <sheetData>
    <row r="1" spans="1:30" s="31" customFormat="1" ht="12.75" customHeight="1" x14ac:dyDescent="0.25">
      <c r="A1" s="28" t="s">
        <v>207</v>
      </c>
      <c r="B1" s="28"/>
      <c r="C1" s="28"/>
      <c r="D1" s="28"/>
      <c r="E1" s="28"/>
      <c r="F1" s="28"/>
      <c r="G1" s="28"/>
      <c r="H1" s="28"/>
      <c r="I1" s="32"/>
    </row>
    <row r="3" spans="1:30" s="1" customFormat="1" ht="12.75" customHeight="1" x14ac:dyDescent="0.2">
      <c r="A3" s="217" t="s">
        <v>174</v>
      </c>
      <c r="B3" s="217"/>
      <c r="C3" s="217" t="s">
        <v>42</v>
      </c>
      <c r="D3" s="217" t="s">
        <v>43</v>
      </c>
      <c r="E3" s="217"/>
      <c r="F3" s="217"/>
      <c r="G3" s="218" t="s">
        <v>182</v>
      </c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 t="s">
        <v>2</v>
      </c>
      <c r="AD3" s="220" t="s">
        <v>183</v>
      </c>
    </row>
    <row r="4" spans="1:30" s="1" customFormat="1" ht="12.75" customHeight="1" x14ac:dyDescent="0.2">
      <c r="A4" s="217"/>
      <c r="B4" s="217"/>
      <c r="C4" s="217"/>
      <c r="D4" s="219" t="s">
        <v>47</v>
      </c>
      <c r="E4" s="219" t="s">
        <v>48</v>
      </c>
      <c r="F4" s="219" t="s">
        <v>49</v>
      </c>
      <c r="G4" s="220" t="s">
        <v>184</v>
      </c>
      <c r="H4" s="223" t="s">
        <v>51</v>
      </c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18"/>
      <c r="AD4" s="220"/>
    </row>
    <row r="5" spans="1:30" s="1" customFormat="1" ht="12.75" customHeight="1" x14ac:dyDescent="0.2">
      <c r="A5" s="218" t="s">
        <v>185</v>
      </c>
      <c r="B5" s="218" t="s">
        <v>47</v>
      </c>
      <c r="C5" s="217"/>
      <c r="D5" s="219"/>
      <c r="E5" s="219"/>
      <c r="F5" s="219"/>
      <c r="G5" s="220"/>
      <c r="H5" s="218" t="s">
        <v>186</v>
      </c>
      <c r="I5" s="218"/>
      <c r="J5" s="218"/>
      <c r="K5" s="218"/>
      <c r="L5" s="218"/>
      <c r="M5" s="218"/>
      <c r="N5" s="218" t="s">
        <v>187</v>
      </c>
      <c r="O5" s="218"/>
      <c r="P5" s="218" t="s">
        <v>57</v>
      </c>
      <c r="Q5" s="218" t="s">
        <v>58</v>
      </c>
      <c r="R5" s="218" t="s">
        <v>59</v>
      </c>
      <c r="S5" s="218" t="s">
        <v>60</v>
      </c>
      <c r="T5" s="218" t="s">
        <v>61</v>
      </c>
      <c r="U5" s="218" t="s">
        <v>62</v>
      </c>
      <c r="V5" s="218" t="s">
        <v>63</v>
      </c>
      <c r="W5" s="218"/>
      <c r="X5" s="218"/>
      <c r="Y5" s="218"/>
      <c r="Z5" s="218"/>
      <c r="AA5" s="218"/>
      <c r="AB5" s="218" t="s">
        <v>64</v>
      </c>
      <c r="AC5" s="218"/>
      <c r="AD5" s="220"/>
    </row>
    <row r="6" spans="1:30" s="1" customFormat="1" ht="12.75" customHeight="1" x14ac:dyDescent="0.2">
      <c r="A6" s="218"/>
      <c r="B6" s="218"/>
      <c r="C6" s="217"/>
      <c r="D6" s="219"/>
      <c r="E6" s="219"/>
      <c r="F6" s="219"/>
      <c r="G6" s="220"/>
      <c r="H6" s="220" t="s">
        <v>188</v>
      </c>
      <c r="I6" s="218" t="s">
        <v>51</v>
      </c>
      <c r="J6" s="218"/>
      <c r="K6" s="218"/>
      <c r="L6" s="218"/>
      <c r="M6" s="218"/>
      <c r="N6" s="220" t="s">
        <v>3</v>
      </c>
      <c r="O6" s="12" t="s">
        <v>66</v>
      </c>
      <c r="P6" s="218"/>
      <c r="Q6" s="218"/>
      <c r="R6" s="218"/>
      <c r="S6" s="218"/>
      <c r="T6" s="218"/>
      <c r="U6" s="218"/>
      <c r="V6" s="220" t="s">
        <v>189</v>
      </c>
      <c r="W6" s="218" t="s">
        <v>51</v>
      </c>
      <c r="X6" s="218"/>
      <c r="Y6" s="218"/>
      <c r="Z6" s="218"/>
      <c r="AA6" s="218"/>
      <c r="AB6" s="218"/>
      <c r="AC6" s="218"/>
      <c r="AD6" s="220"/>
    </row>
    <row r="7" spans="1:30" s="1" customFormat="1" ht="12.75" customHeight="1" x14ac:dyDescent="0.2">
      <c r="A7" s="218"/>
      <c r="B7" s="218"/>
      <c r="C7" s="217"/>
      <c r="D7" s="219"/>
      <c r="E7" s="219"/>
      <c r="F7" s="219"/>
      <c r="G7" s="220"/>
      <c r="H7" s="220"/>
      <c r="I7" s="220" t="s">
        <v>74</v>
      </c>
      <c r="J7" s="220" t="s">
        <v>35</v>
      </c>
      <c r="K7" s="220" t="s">
        <v>70</v>
      </c>
      <c r="L7" s="220" t="s">
        <v>36</v>
      </c>
      <c r="M7" s="220" t="s">
        <v>72</v>
      </c>
      <c r="N7" s="220"/>
      <c r="O7" s="218" t="s">
        <v>73</v>
      </c>
      <c r="P7" s="218"/>
      <c r="Q7" s="218"/>
      <c r="R7" s="218"/>
      <c r="S7" s="218"/>
      <c r="T7" s="218"/>
      <c r="U7" s="218"/>
      <c r="V7" s="220"/>
      <c r="W7" s="220" t="s">
        <v>74</v>
      </c>
      <c r="X7" s="220" t="s">
        <v>35</v>
      </c>
      <c r="Y7" s="220" t="s">
        <v>70</v>
      </c>
      <c r="Z7" s="220" t="s">
        <v>36</v>
      </c>
      <c r="AA7" s="220" t="s">
        <v>72</v>
      </c>
      <c r="AB7" s="218"/>
      <c r="AC7" s="218"/>
      <c r="AD7" s="220"/>
    </row>
    <row r="8" spans="1:30" s="1" customFormat="1" ht="12.75" customHeight="1" x14ac:dyDescent="0.2">
      <c r="A8" s="218"/>
      <c r="B8" s="218"/>
      <c r="C8" s="217"/>
      <c r="D8" s="219"/>
      <c r="E8" s="219"/>
      <c r="F8" s="219"/>
      <c r="G8" s="220"/>
      <c r="H8" s="220"/>
      <c r="I8" s="220"/>
      <c r="J8" s="220"/>
      <c r="K8" s="220"/>
      <c r="L8" s="220"/>
      <c r="M8" s="220"/>
      <c r="N8" s="220"/>
      <c r="O8" s="218"/>
      <c r="P8" s="218"/>
      <c r="Q8" s="218"/>
      <c r="R8" s="218"/>
      <c r="S8" s="218"/>
      <c r="T8" s="218"/>
      <c r="U8" s="218"/>
      <c r="V8" s="220"/>
      <c r="W8" s="220"/>
      <c r="X8" s="220"/>
      <c r="Y8" s="220"/>
      <c r="Z8" s="220"/>
      <c r="AA8" s="220"/>
      <c r="AB8" s="218"/>
      <c r="AC8" s="218"/>
      <c r="AD8" s="220"/>
    </row>
    <row r="9" spans="1:30" s="1" customFormat="1" ht="227.25" customHeight="1" x14ac:dyDescent="0.2">
      <c r="A9" s="218"/>
      <c r="B9" s="218"/>
      <c r="C9" s="217"/>
      <c r="D9" s="219"/>
      <c r="E9" s="219"/>
      <c r="F9" s="219"/>
      <c r="G9" s="220"/>
      <c r="H9" s="220"/>
      <c r="I9" s="220"/>
      <c r="J9" s="220"/>
      <c r="K9" s="220"/>
      <c r="L9" s="220"/>
      <c r="M9" s="220"/>
      <c r="N9" s="220"/>
      <c r="O9" s="218"/>
      <c r="P9" s="218"/>
      <c r="Q9" s="218"/>
      <c r="R9" s="218"/>
      <c r="S9" s="218"/>
      <c r="T9" s="218"/>
      <c r="U9" s="218"/>
      <c r="V9" s="220"/>
      <c r="W9" s="220"/>
      <c r="X9" s="220"/>
      <c r="Y9" s="220"/>
      <c r="Z9" s="220"/>
      <c r="AA9" s="220"/>
      <c r="AB9" s="218"/>
      <c r="AC9" s="218"/>
      <c r="AD9" s="220"/>
    </row>
    <row r="10" spans="1:30" s="1" customFormat="1" ht="12.75" customHeight="1" x14ac:dyDescent="0.2">
      <c r="A10" s="3">
        <v>1</v>
      </c>
      <c r="B10" s="3">
        <v>2</v>
      </c>
      <c r="C10" s="3">
        <v>4</v>
      </c>
      <c r="D10" s="3">
        <v>5</v>
      </c>
      <c r="E10" s="3">
        <v>6</v>
      </c>
      <c r="F10" s="3">
        <v>7</v>
      </c>
      <c r="G10" s="3">
        <v>8</v>
      </c>
      <c r="H10" s="3">
        <v>9</v>
      </c>
      <c r="I10" s="3">
        <v>10</v>
      </c>
      <c r="J10" s="3">
        <v>11</v>
      </c>
      <c r="K10" s="3">
        <v>12</v>
      </c>
      <c r="L10" s="3">
        <v>13</v>
      </c>
      <c r="M10" s="3">
        <v>14</v>
      </c>
      <c r="N10" s="3">
        <v>15</v>
      </c>
      <c r="O10" s="3">
        <v>16</v>
      </c>
      <c r="P10" s="3">
        <v>17</v>
      </c>
      <c r="Q10" s="3">
        <v>18</v>
      </c>
      <c r="R10" s="3">
        <v>19</v>
      </c>
      <c r="S10" s="3">
        <v>20</v>
      </c>
      <c r="T10" s="3">
        <v>21</v>
      </c>
      <c r="U10" s="3">
        <v>22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3">
        <v>29</v>
      </c>
      <c r="AC10" s="3">
        <v>30</v>
      </c>
      <c r="AD10" s="12">
        <v>31</v>
      </c>
    </row>
    <row r="11" spans="1:30" s="1" customFormat="1" ht="12.75" customHeight="1" x14ac:dyDescent="0.2">
      <c r="A11" s="14" t="s">
        <v>179</v>
      </c>
      <c r="B11" s="15"/>
      <c r="C11" s="15"/>
      <c r="D11" s="15"/>
      <c r="E11" s="15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34"/>
      <c r="AD11" s="35"/>
    </row>
    <row r="12" spans="1:30" s="1" customFormat="1" ht="174.95" customHeight="1" x14ac:dyDescent="0.2">
      <c r="A12" s="41" t="s">
        <v>25</v>
      </c>
      <c r="B12" s="18" t="s">
        <v>103</v>
      </c>
      <c r="C12" s="18" t="s">
        <v>180</v>
      </c>
      <c r="D12" s="18" t="s">
        <v>77</v>
      </c>
      <c r="E12" s="40" t="s">
        <v>27</v>
      </c>
      <c r="F12" s="27" t="s">
        <v>12</v>
      </c>
      <c r="G12" s="26" t="s">
        <v>149</v>
      </c>
      <c r="H12" s="26" t="s">
        <v>151</v>
      </c>
      <c r="I12" s="26" t="s">
        <v>150</v>
      </c>
      <c r="J12" s="26" t="s">
        <v>152</v>
      </c>
      <c r="K12" s="26" t="s">
        <v>153</v>
      </c>
      <c r="L12" s="26" t="s">
        <v>154</v>
      </c>
      <c r="M12" s="26" t="s">
        <v>155</v>
      </c>
      <c r="N12" s="26" t="s">
        <v>156</v>
      </c>
      <c r="O12" s="26" t="s">
        <v>157</v>
      </c>
      <c r="P12" s="26" t="s">
        <v>158</v>
      </c>
      <c r="Q12" s="26" t="s">
        <v>159</v>
      </c>
      <c r="R12" s="26" t="s">
        <v>160</v>
      </c>
      <c r="S12" s="26" t="s">
        <v>161</v>
      </c>
      <c r="T12" s="26" t="s">
        <v>162</v>
      </c>
      <c r="U12" s="26" t="s">
        <v>163</v>
      </c>
      <c r="V12" s="26" t="s">
        <v>165</v>
      </c>
      <c r="W12" s="26" t="s">
        <v>164</v>
      </c>
      <c r="X12" s="26" t="s">
        <v>166</v>
      </c>
      <c r="Y12" s="26" t="s">
        <v>167</v>
      </c>
      <c r="Z12" s="26" t="s">
        <v>168</v>
      </c>
      <c r="AA12" s="26" t="s">
        <v>169</v>
      </c>
      <c r="AB12" s="26" t="s">
        <v>170</v>
      </c>
      <c r="AC12" s="41" t="s">
        <v>79</v>
      </c>
      <c r="AD12" s="27" t="s">
        <v>16</v>
      </c>
    </row>
    <row r="13" spans="1:30" s="1" customFormat="1" ht="12.75" customHeight="1" x14ac:dyDescent="0.2">
      <c r="A13" s="15" t="s">
        <v>29</v>
      </c>
      <c r="B13" s="15"/>
      <c r="C13" s="15"/>
      <c r="D13" s="15"/>
      <c r="E13" s="15"/>
      <c r="F13" s="16"/>
      <c r="G13" s="17"/>
      <c r="H13" s="2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34"/>
      <c r="AD13" s="35"/>
    </row>
    <row r="14" spans="1:30" s="1" customFormat="1" ht="12.75" customHeight="1" x14ac:dyDescent="0.2">
      <c r="A14" s="221"/>
      <c r="B14" s="221"/>
      <c r="C14" s="221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22" t="s">
        <v>30</v>
      </c>
      <c r="Z14" s="222"/>
      <c r="AA14" s="23"/>
      <c r="AB14" s="24"/>
      <c r="AC14" s="25">
        <v>900000</v>
      </c>
      <c r="AD14" s="38" t="s">
        <v>208</v>
      </c>
    </row>
  </sheetData>
  <mergeCells count="41">
    <mergeCell ref="Y14:Z14"/>
    <mergeCell ref="K7:K9"/>
    <mergeCell ref="L7:L9"/>
    <mergeCell ref="M7:M9"/>
    <mergeCell ref="X7:X9"/>
    <mergeCell ref="N6:N9"/>
    <mergeCell ref="W6:AA6"/>
    <mergeCell ref="A14:C14"/>
    <mergeCell ref="S5:S9"/>
    <mergeCell ref="P5:P9"/>
    <mergeCell ref="B5:B9"/>
    <mergeCell ref="C3:C9"/>
    <mergeCell ref="J7:J9"/>
    <mergeCell ref="H4:AB4"/>
    <mergeCell ref="D3:F3"/>
    <mergeCell ref="V5:AA5"/>
    <mergeCell ref="A5:A9"/>
    <mergeCell ref="A3:B4"/>
    <mergeCell ref="O7:O9"/>
    <mergeCell ref="I7:I9"/>
    <mergeCell ref="U5:U9"/>
    <mergeCell ref="D4:D9"/>
    <mergeCell ref="E4:E9"/>
    <mergeCell ref="F4:F9"/>
    <mergeCell ref="G4:G9"/>
    <mergeCell ref="G3:AB3"/>
    <mergeCell ref="R5:R9"/>
    <mergeCell ref="H6:H9"/>
    <mergeCell ref="AB5:AB9"/>
    <mergeCell ref="H5:M5"/>
    <mergeCell ref="N5:O5"/>
    <mergeCell ref="Z7:Z9"/>
    <mergeCell ref="AA7:AA9"/>
    <mergeCell ref="W7:W9"/>
    <mergeCell ref="I6:M6"/>
    <mergeCell ref="AD3:AD9"/>
    <mergeCell ref="AC3:AC9"/>
    <mergeCell ref="Q5:Q9"/>
    <mergeCell ref="Y7:Y9"/>
    <mergeCell ref="T5:T9"/>
    <mergeCell ref="V6:V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2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view="pageBreakPreview" topLeftCell="F1" zoomScale="80" zoomScaleSheetLayoutView="80" workbookViewId="0">
      <selection activeCell="A2" sqref="A2"/>
    </sheetView>
  </sheetViews>
  <sheetFormatPr defaultRowHeight="12.75" x14ac:dyDescent="0.2"/>
  <cols>
    <col min="1" max="1" width="8.28515625" style="10" customWidth="1"/>
    <col min="2" max="6" width="30.7109375" style="10" customWidth="1"/>
    <col min="7" max="7" width="7.5703125" style="10" customWidth="1"/>
    <col min="8" max="9" width="30.7109375" style="10" customWidth="1"/>
    <col min="10" max="15" width="20.7109375" style="10" customWidth="1"/>
    <col min="16" max="16" width="15.7109375" style="10" customWidth="1"/>
    <col min="17" max="17" width="10.7109375" style="10" customWidth="1"/>
    <col min="18" max="16384" width="9.140625" style="10"/>
  </cols>
  <sheetData>
    <row r="1" spans="1:17" s="29" customFormat="1" ht="14.25" x14ac:dyDescent="0.2">
      <c r="A1" s="230" t="s">
        <v>209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s="30" customForma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1" customFormat="1" ht="15" customHeight="1" x14ac:dyDescent="0.25">
      <c r="A3" s="230" t="s">
        <v>210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</row>
    <row r="5" spans="1:17" ht="12.75" customHeight="1" x14ac:dyDescent="0.2">
      <c r="A5" s="228" t="s">
        <v>211</v>
      </c>
      <c r="B5" s="228"/>
      <c r="C5" s="228" t="s">
        <v>212</v>
      </c>
      <c r="D5" s="228" t="s">
        <v>213</v>
      </c>
      <c r="E5" s="228" t="s">
        <v>214</v>
      </c>
      <c r="F5" s="228" t="s">
        <v>215</v>
      </c>
      <c r="G5" s="228" t="s">
        <v>2</v>
      </c>
      <c r="H5" s="228" t="s">
        <v>216</v>
      </c>
      <c r="I5" s="228" t="s">
        <v>217</v>
      </c>
      <c r="J5" s="228" t="s">
        <v>218</v>
      </c>
      <c r="K5" s="228"/>
      <c r="L5" s="228"/>
      <c r="M5" s="228"/>
      <c r="N5" s="228"/>
      <c r="O5" s="228"/>
      <c r="P5" s="228"/>
      <c r="Q5" s="228"/>
    </row>
    <row r="6" spans="1:17" x14ac:dyDescent="0.2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17" ht="12.75" customHeight="1" x14ac:dyDescent="0.2">
      <c r="A7" s="228" t="s">
        <v>185</v>
      </c>
      <c r="B7" s="228" t="s">
        <v>47</v>
      </c>
      <c r="C7" s="228"/>
      <c r="D7" s="228"/>
      <c r="E7" s="228"/>
      <c r="F7" s="228"/>
      <c r="G7" s="228"/>
      <c r="H7" s="228"/>
      <c r="I7" s="228"/>
      <c r="J7" s="229" t="s">
        <v>219</v>
      </c>
      <c r="K7" s="229" t="s">
        <v>220</v>
      </c>
      <c r="L7" s="229" t="s">
        <v>221</v>
      </c>
      <c r="M7" s="229" t="s">
        <v>47</v>
      </c>
      <c r="N7" s="229" t="s">
        <v>222</v>
      </c>
      <c r="O7" s="229" t="s">
        <v>223</v>
      </c>
      <c r="P7" s="228" t="s">
        <v>224</v>
      </c>
      <c r="Q7" s="228" t="s">
        <v>225</v>
      </c>
    </row>
    <row r="8" spans="1:17" x14ac:dyDescent="0.2">
      <c r="A8" s="228"/>
      <c r="B8" s="228"/>
      <c r="C8" s="228"/>
      <c r="D8" s="228"/>
      <c r="E8" s="228"/>
      <c r="F8" s="228"/>
      <c r="G8" s="228"/>
      <c r="H8" s="228"/>
      <c r="I8" s="228"/>
      <c r="J8" s="229"/>
      <c r="K8" s="229"/>
      <c r="L8" s="229"/>
      <c r="M8" s="229"/>
      <c r="N8" s="229"/>
      <c r="O8" s="229"/>
      <c r="P8" s="228"/>
      <c r="Q8" s="228"/>
    </row>
    <row r="9" spans="1:17" ht="12.7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9"/>
      <c r="K9" s="229"/>
      <c r="L9" s="229"/>
      <c r="M9" s="229"/>
      <c r="N9" s="229"/>
      <c r="O9" s="229"/>
      <c r="P9" s="228"/>
      <c r="Q9" s="228"/>
    </row>
    <row r="10" spans="1:17" s="44" customForma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</row>
    <row r="11" spans="1:17" s="48" customFormat="1" x14ac:dyDescent="0.2">
      <c r="A11" s="45" t="s">
        <v>226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7" x14ac:dyDescent="0.2">
      <c r="A12" s="49" t="s">
        <v>227</v>
      </c>
      <c r="B12" s="50" t="s">
        <v>228</v>
      </c>
      <c r="C12" s="51" t="s">
        <v>4</v>
      </c>
      <c r="D12" s="52" t="s">
        <v>229</v>
      </c>
      <c r="E12" s="6" t="s">
        <v>26</v>
      </c>
      <c r="F12" s="52" t="s">
        <v>6</v>
      </c>
      <c r="G12" s="41" t="s">
        <v>79</v>
      </c>
      <c r="H12" s="53" t="s">
        <v>7</v>
      </c>
      <c r="I12" s="54" t="s">
        <v>11</v>
      </c>
      <c r="J12" s="55" t="s">
        <v>15</v>
      </c>
      <c r="K12" s="55" t="s">
        <v>16</v>
      </c>
      <c r="L12" s="55" t="s">
        <v>17</v>
      </c>
      <c r="M12" s="55" t="s">
        <v>18</v>
      </c>
      <c r="N12" s="55" t="s">
        <v>19</v>
      </c>
      <c r="O12" s="55" t="s">
        <v>20</v>
      </c>
      <c r="P12" s="55" t="s">
        <v>21</v>
      </c>
      <c r="Q12" s="55" t="s">
        <v>22</v>
      </c>
    </row>
    <row r="13" spans="1:17" s="65" customFormat="1" x14ac:dyDescent="0.2">
      <c r="A13" s="56" t="s">
        <v>230</v>
      </c>
      <c r="B13" s="57"/>
      <c r="C13" s="58"/>
      <c r="D13" s="59"/>
      <c r="E13" s="60"/>
      <c r="F13" s="59"/>
      <c r="G13" s="61"/>
      <c r="H13" s="62"/>
      <c r="I13" s="63"/>
      <c r="J13" s="64"/>
      <c r="K13" s="64"/>
      <c r="L13" s="64"/>
      <c r="M13" s="64"/>
      <c r="N13" s="64"/>
      <c r="O13" s="64"/>
      <c r="P13" s="64"/>
      <c r="Q13" s="64"/>
    </row>
    <row r="14" spans="1:17" ht="12.75" customHeight="1" x14ac:dyDescent="0.2">
      <c r="A14" s="49" t="s">
        <v>227</v>
      </c>
      <c r="B14" s="50" t="s">
        <v>228</v>
      </c>
      <c r="C14" s="51" t="s">
        <v>4</v>
      </c>
      <c r="D14" s="232" t="s">
        <v>231</v>
      </c>
      <c r="E14" s="232"/>
      <c r="F14" s="232"/>
      <c r="G14" s="41" t="s">
        <v>79</v>
      </c>
      <c r="H14" s="53" t="s">
        <v>7</v>
      </c>
      <c r="I14" s="54" t="s">
        <v>11</v>
      </c>
      <c r="J14" s="66" t="s">
        <v>232</v>
      </c>
      <c r="K14" s="66" t="s">
        <v>232</v>
      </c>
      <c r="L14" s="66" t="s">
        <v>232</v>
      </c>
      <c r="M14" s="66" t="s">
        <v>232</v>
      </c>
      <c r="N14" s="66" t="s">
        <v>232</v>
      </c>
      <c r="O14" s="66" t="s">
        <v>232</v>
      </c>
      <c r="P14" s="66" t="s">
        <v>232</v>
      </c>
      <c r="Q14" s="66" t="s">
        <v>232</v>
      </c>
    </row>
    <row r="15" spans="1:17" s="65" customFormat="1" x14ac:dyDescent="0.2">
      <c r="A15" s="67" t="s">
        <v>29</v>
      </c>
      <c r="B15" s="57"/>
      <c r="C15" s="58"/>
      <c r="D15" s="59"/>
      <c r="E15" s="60"/>
      <c r="F15" s="59"/>
      <c r="G15" s="61"/>
      <c r="H15" s="62"/>
      <c r="I15" s="63"/>
      <c r="J15" s="68"/>
      <c r="K15" s="68"/>
      <c r="L15" s="68"/>
      <c r="M15" s="68"/>
      <c r="N15" s="68"/>
      <c r="O15" s="68"/>
      <c r="P15" s="68"/>
      <c r="Q15" s="68"/>
    </row>
    <row r="16" spans="1:17" s="78" customFormat="1" x14ac:dyDescent="0.2">
      <c r="A16" s="69" t="s">
        <v>233</v>
      </c>
      <c r="B16" s="70"/>
      <c r="C16" s="71"/>
      <c r="D16" s="72"/>
      <c r="E16" s="73"/>
      <c r="F16" s="72"/>
      <c r="G16" s="74"/>
      <c r="H16" s="75"/>
      <c r="I16" s="76"/>
      <c r="J16" s="77"/>
      <c r="K16" s="77"/>
      <c r="L16" s="77"/>
      <c r="M16" s="77"/>
      <c r="N16" s="77"/>
      <c r="O16" s="77"/>
      <c r="P16" s="77"/>
      <c r="Q16" s="77"/>
    </row>
    <row r="17" spans="1:17" ht="12.75" customHeight="1" x14ac:dyDescent="0.2">
      <c r="A17" s="49" t="s">
        <v>227</v>
      </c>
      <c r="B17" s="50" t="s">
        <v>228</v>
      </c>
      <c r="C17" s="233" t="s">
        <v>234</v>
      </c>
      <c r="D17" s="233"/>
      <c r="E17" s="233"/>
      <c r="F17" s="233"/>
      <c r="G17" s="41" t="s">
        <v>79</v>
      </c>
      <c r="H17" s="53" t="s">
        <v>7</v>
      </c>
      <c r="I17" s="54" t="s">
        <v>11</v>
      </c>
      <c r="J17" s="66" t="s">
        <v>232</v>
      </c>
      <c r="K17" s="66" t="s">
        <v>232</v>
      </c>
      <c r="L17" s="66" t="s">
        <v>232</v>
      </c>
      <c r="M17" s="66" t="s">
        <v>232</v>
      </c>
      <c r="N17" s="66" t="s">
        <v>232</v>
      </c>
      <c r="O17" s="66" t="s">
        <v>232</v>
      </c>
      <c r="P17" s="66" t="s">
        <v>232</v>
      </c>
      <c r="Q17" s="66" t="s">
        <v>232</v>
      </c>
    </row>
    <row r="18" spans="1:17" s="78" customFormat="1" x14ac:dyDescent="0.2">
      <c r="A18" s="79" t="s">
        <v>29</v>
      </c>
      <c r="B18" s="70"/>
      <c r="C18" s="71"/>
      <c r="D18" s="72"/>
      <c r="E18" s="73"/>
      <c r="F18" s="72"/>
      <c r="G18" s="74"/>
      <c r="H18" s="75"/>
      <c r="I18" s="76"/>
      <c r="J18" s="80"/>
      <c r="K18" s="80"/>
      <c r="L18" s="80"/>
      <c r="M18" s="80"/>
      <c r="N18" s="80"/>
      <c r="O18" s="80"/>
      <c r="P18" s="80"/>
      <c r="Q18" s="80"/>
    </row>
    <row r="19" spans="1:17" s="48" customFormat="1" x14ac:dyDescent="0.2">
      <c r="A19" s="81" t="s">
        <v>29</v>
      </c>
      <c r="B19" s="46"/>
      <c r="C19" s="46"/>
      <c r="D19" s="46"/>
      <c r="E19" s="46"/>
      <c r="F19" s="46"/>
      <c r="G19" s="82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ht="12.75" customHeight="1" x14ac:dyDescent="0.2">
      <c r="A20" s="231" t="s">
        <v>30</v>
      </c>
      <c r="B20" s="231"/>
      <c r="C20" s="231"/>
      <c r="D20" s="66" t="s">
        <v>232</v>
      </c>
      <c r="E20" s="66" t="s">
        <v>232</v>
      </c>
      <c r="F20" s="66" t="s">
        <v>232</v>
      </c>
      <c r="G20" s="36">
        <v>90000000</v>
      </c>
      <c r="H20" s="83" t="s">
        <v>235</v>
      </c>
      <c r="I20" s="83" t="s">
        <v>236</v>
      </c>
      <c r="J20" s="66" t="s">
        <v>232</v>
      </c>
      <c r="K20" s="66" t="s">
        <v>232</v>
      </c>
      <c r="L20" s="66" t="s">
        <v>232</v>
      </c>
      <c r="M20" s="66" t="s">
        <v>232</v>
      </c>
      <c r="N20" s="66" t="s">
        <v>232</v>
      </c>
      <c r="O20" s="66" t="s">
        <v>232</v>
      </c>
      <c r="P20" s="66" t="s">
        <v>232</v>
      </c>
      <c r="Q20" s="66" t="s">
        <v>232</v>
      </c>
    </row>
  </sheetData>
  <mergeCells count="24">
    <mergeCell ref="A20:C20"/>
    <mergeCell ref="J5:Q6"/>
    <mergeCell ref="A7:A9"/>
    <mergeCell ref="B7:B9"/>
    <mergeCell ref="J7:J9"/>
    <mergeCell ref="K7:K9"/>
    <mergeCell ref="G5:G9"/>
    <mergeCell ref="O7:O9"/>
    <mergeCell ref="E5:E9"/>
    <mergeCell ref="Q7:Q9"/>
    <mergeCell ref="D14:F14"/>
    <mergeCell ref="C17:F17"/>
    <mergeCell ref="H5:H9"/>
    <mergeCell ref="I5:I9"/>
    <mergeCell ref="M7:M9"/>
    <mergeCell ref="N7:N9"/>
    <mergeCell ref="P7:P9"/>
    <mergeCell ref="L7:L9"/>
    <mergeCell ref="A1:Q1"/>
    <mergeCell ref="A3:Q3"/>
    <mergeCell ref="A5:B6"/>
    <mergeCell ref="C5:C9"/>
    <mergeCell ref="D5:D9"/>
    <mergeCell ref="F5:F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5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view="pageBreakPreview" zoomScale="80" zoomScaleSheetLayoutView="80" workbookViewId="0">
      <selection activeCell="P26" sqref="P26"/>
    </sheetView>
  </sheetViews>
  <sheetFormatPr defaultRowHeight="12.75" x14ac:dyDescent="0.2"/>
  <cols>
    <col min="1" max="1" width="8.28515625" style="10" customWidth="1"/>
    <col min="2" max="6" width="30.7109375" style="10" customWidth="1"/>
    <col min="7" max="7" width="8.28515625" style="10" customWidth="1"/>
    <col min="8" max="9" width="30.7109375" style="10" customWidth="1"/>
    <col min="10" max="15" width="20.7109375" style="10" customWidth="1"/>
    <col min="16" max="16" width="15.7109375" style="10" customWidth="1"/>
    <col min="17" max="17" width="10.7109375" style="10" customWidth="1"/>
    <col min="18" max="16384" width="9.140625" style="10"/>
  </cols>
  <sheetData>
    <row r="1" spans="1:17" s="29" customFormat="1" ht="14.25" x14ac:dyDescent="0.2">
      <c r="A1" s="230" t="s">
        <v>209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s="30" customForma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1" customFormat="1" ht="15" customHeight="1" x14ac:dyDescent="0.25">
      <c r="A3" s="230" t="s">
        <v>237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</row>
    <row r="5" spans="1:17" ht="12.75" customHeight="1" x14ac:dyDescent="0.2">
      <c r="A5" s="228" t="s">
        <v>211</v>
      </c>
      <c r="B5" s="228"/>
      <c r="C5" s="228" t="s">
        <v>212</v>
      </c>
      <c r="D5" s="228" t="s">
        <v>213</v>
      </c>
      <c r="E5" s="228" t="s">
        <v>238</v>
      </c>
      <c r="F5" s="228" t="s">
        <v>215</v>
      </c>
      <c r="G5" s="228" t="s">
        <v>2</v>
      </c>
      <c r="H5" s="228" t="s">
        <v>216</v>
      </c>
      <c r="I5" s="228" t="s">
        <v>217</v>
      </c>
      <c r="J5" s="228" t="s">
        <v>218</v>
      </c>
      <c r="K5" s="228"/>
      <c r="L5" s="228"/>
      <c r="M5" s="228"/>
      <c r="N5" s="228"/>
      <c r="O5" s="228"/>
      <c r="P5" s="228"/>
      <c r="Q5" s="228"/>
    </row>
    <row r="6" spans="1:17" x14ac:dyDescent="0.2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17" ht="12.75" customHeight="1" x14ac:dyDescent="0.2">
      <c r="A7" s="228" t="s">
        <v>185</v>
      </c>
      <c r="B7" s="228" t="s">
        <v>47</v>
      </c>
      <c r="C7" s="228"/>
      <c r="D7" s="228"/>
      <c r="E7" s="228"/>
      <c r="F7" s="228"/>
      <c r="G7" s="228"/>
      <c r="H7" s="228"/>
      <c r="I7" s="228"/>
      <c r="J7" s="229" t="s">
        <v>219</v>
      </c>
      <c r="K7" s="229" t="s">
        <v>220</v>
      </c>
      <c r="L7" s="229" t="s">
        <v>221</v>
      </c>
      <c r="M7" s="229" t="s">
        <v>47</v>
      </c>
      <c r="N7" s="229" t="s">
        <v>222</v>
      </c>
      <c r="O7" s="229" t="s">
        <v>223</v>
      </c>
      <c r="P7" s="228" t="s">
        <v>224</v>
      </c>
      <c r="Q7" s="228" t="s">
        <v>225</v>
      </c>
    </row>
    <row r="8" spans="1:17" x14ac:dyDescent="0.2">
      <c r="A8" s="228"/>
      <c r="B8" s="228"/>
      <c r="C8" s="228"/>
      <c r="D8" s="228"/>
      <c r="E8" s="228"/>
      <c r="F8" s="228"/>
      <c r="G8" s="228"/>
      <c r="H8" s="228"/>
      <c r="I8" s="228"/>
      <c r="J8" s="229"/>
      <c r="K8" s="229"/>
      <c r="L8" s="229"/>
      <c r="M8" s="229"/>
      <c r="N8" s="229"/>
      <c r="O8" s="229"/>
      <c r="P8" s="228"/>
      <c r="Q8" s="228"/>
    </row>
    <row r="9" spans="1:17" ht="12.7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9"/>
      <c r="K9" s="229"/>
      <c r="L9" s="229"/>
      <c r="M9" s="229"/>
      <c r="N9" s="229"/>
      <c r="O9" s="229"/>
      <c r="P9" s="228"/>
      <c r="Q9" s="228"/>
    </row>
    <row r="10" spans="1:17" s="44" customForma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</row>
    <row r="11" spans="1:17" s="48" customFormat="1" x14ac:dyDescent="0.2">
      <c r="A11" s="45" t="s">
        <v>226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7" x14ac:dyDescent="0.2">
      <c r="A12" s="49" t="s">
        <v>227</v>
      </c>
      <c r="B12" s="50" t="s">
        <v>228</v>
      </c>
      <c r="C12" s="51" t="s">
        <v>4</v>
      </c>
      <c r="D12" s="52" t="s">
        <v>229</v>
      </c>
      <c r="E12" s="6" t="s">
        <v>27</v>
      </c>
      <c r="F12" s="52" t="s">
        <v>6</v>
      </c>
      <c r="G12" s="41" t="s">
        <v>79</v>
      </c>
      <c r="H12" s="53" t="s">
        <v>8</v>
      </c>
      <c r="I12" s="54" t="s">
        <v>12</v>
      </c>
      <c r="J12" s="55" t="s">
        <v>15</v>
      </c>
      <c r="K12" s="55" t="s">
        <v>16</v>
      </c>
      <c r="L12" s="55" t="s">
        <v>17</v>
      </c>
      <c r="M12" s="55" t="s">
        <v>18</v>
      </c>
      <c r="N12" s="55" t="s">
        <v>19</v>
      </c>
      <c r="O12" s="55" t="s">
        <v>20</v>
      </c>
      <c r="P12" s="55" t="s">
        <v>21</v>
      </c>
      <c r="Q12" s="55" t="s">
        <v>22</v>
      </c>
    </row>
    <row r="13" spans="1:17" s="65" customFormat="1" x14ac:dyDescent="0.2">
      <c r="A13" s="56" t="s">
        <v>230</v>
      </c>
      <c r="B13" s="57"/>
      <c r="C13" s="58"/>
      <c r="D13" s="59"/>
      <c r="E13" s="60"/>
      <c r="F13" s="59"/>
      <c r="G13" s="61"/>
      <c r="H13" s="62"/>
      <c r="I13" s="63"/>
      <c r="J13" s="64"/>
      <c r="K13" s="64"/>
      <c r="L13" s="64"/>
      <c r="M13" s="64"/>
      <c r="N13" s="64"/>
      <c r="O13" s="64"/>
      <c r="P13" s="64"/>
      <c r="Q13" s="64"/>
    </row>
    <row r="14" spans="1:17" ht="12.75" customHeight="1" x14ac:dyDescent="0.2">
      <c r="A14" s="49" t="s">
        <v>227</v>
      </c>
      <c r="B14" s="50" t="s">
        <v>228</v>
      </c>
      <c r="C14" s="51" t="s">
        <v>4</v>
      </c>
      <c r="D14" s="232" t="s">
        <v>231</v>
      </c>
      <c r="E14" s="232"/>
      <c r="F14" s="232"/>
      <c r="G14" s="41" t="s">
        <v>79</v>
      </c>
      <c r="H14" s="53" t="s">
        <v>8</v>
      </c>
      <c r="I14" s="54" t="s">
        <v>12</v>
      </c>
      <c r="J14" s="66" t="s">
        <v>232</v>
      </c>
      <c r="K14" s="66" t="s">
        <v>232</v>
      </c>
      <c r="L14" s="66" t="s">
        <v>232</v>
      </c>
      <c r="M14" s="66" t="s">
        <v>232</v>
      </c>
      <c r="N14" s="66" t="s">
        <v>232</v>
      </c>
      <c r="O14" s="66" t="s">
        <v>232</v>
      </c>
      <c r="P14" s="66" t="s">
        <v>232</v>
      </c>
      <c r="Q14" s="66" t="s">
        <v>232</v>
      </c>
    </row>
    <row r="15" spans="1:17" s="65" customFormat="1" x14ac:dyDescent="0.2">
      <c r="A15" s="67" t="s">
        <v>29</v>
      </c>
      <c r="B15" s="57"/>
      <c r="C15" s="58"/>
      <c r="D15" s="59"/>
      <c r="E15" s="60"/>
      <c r="F15" s="59"/>
      <c r="G15" s="61"/>
      <c r="H15" s="62"/>
      <c r="I15" s="63"/>
      <c r="J15" s="68"/>
      <c r="K15" s="68"/>
      <c r="L15" s="68"/>
      <c r="M15" s="68"/>
      <c r="N15" s="68"/>
      <c r="O15" s="68"/>
      <c r="P15" s="68"/>
      <c r="Q15" s="68"/>
    </row>
    <row r="16" spans="1:17" s="78" customFormat="1" x14ac:dyDescent="0.2">
      <c r="A16" s="69" t="s">
        <v>233</v>
      </c>
      <c r="B16" s="70"/>
      <c r="C16" s="71"/>
      <c r="D16" s="72"/>
      <c r="E16" s="73"/>
      <c r="F16" s="72"/>
      <c r="G16" s="74"/>
      <c r="H16" s="75"/>
      <c r="I16" s="76"/>
      <c r="J16" s="77"/>
      <c r="K16" s="77"/>
      <c r="L16" s="77"/>
      <c r="M16" s="77"/>
      <c r="N16" s="77"/>
      <c r="O16" s="77"/>
      <c r="P16" s="77"/>
      <c r="Q16" s="77"/>
    </row>
    <row r="17" spans="1:17" ht="12.75" customHeight="1" x14ac:dyDescent="0.2">
      <c r="A17" s="49" t="s">
        <v>227</v>
      </c>
      <c r="B17" s="50" t="s">
        <v>228</v>
      </c>
      <c r="C17" s="233" t="s">
        <v>234</v>
      </c>
      <c r="D17" s="233"/>
      <c r="E17" s="233"/>
      <c r="F17" s="233"/>
      <c r="G17" s="41" t="s">
        <v>79</v>
      </c>
      <c r="H17" s="53" t="s">
        <v>8</v>
      </c>
      <c r="I17" s="54" t="s">
        <v>12</v>
      </c>
      <c r="J17" s="66" t="s">
        <v>232</v>
      </c>
      <c r="K17" s="66" t="s">
        <v>232</v>
      </c>
      <c r="L17" s="66" t="s">
        <v>232</v>
      </c>
      <c r="M17" s="66" t="s">
        <v>232</v>
      </c>
      <c r="N17" s="66" t="s">
        <v>232</v>
      </c>
      <c r="O17" s="66" t="s">
        <v>232</v>
      </c>
      <c r="P17" s="66" t="s">
        <v>232</v>
      </c>
      <c r="Q17" s="66" t="s">
        <v>232</v>
      </c>
    </row>
    <row r="18" spans="1:17" s="78" customFormat="1" x14ac:dyDescent="0.2">
      <c r="A18" s="79" t="s">
        <v>29</v>
      </c>
      <c r="B18" s="70"/>
      <c r="C18" s="71"/>
      <c r="D18" s="72"/>
      <c r="E18" s="73"/>
      <c r="F18" s="72"/>
      <c r="G18" s="74"/>
      <c r="H18" s="75"/>
      <c r="I18" s="76"/>
      <c r="J18" s="80"/>
      <c r="K18" s="80"/>
      <c r="L18" s="80"/>
      <c r="M18" s="80"/>
      <c r="N18" s="80"/>
      <c r="O18" s="80"/>
      <c r="P18" s="80"/>
      <c r="Q18" s="80"/>
    </row>
    <row r="19" spans="1:17" s="48" customFormat="1" x14ac:dyDescent="0.2">
      <c r="A19" s="81" t="s">
        <v>29</v>
      </c>
      <c r="B19" s="46"/>
      <c r="C19" s="46"/>
      <c r="D19" s="46"/>
      <c r="E19" s="46"/>
      <c r="F19" s="46"/>
      <c r="G19" s="82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ht="12.75" customHeight="1" x14ac:dyDescent="0.2">
      <c r="A20" s="231" t="s">
        <v>30</v>
      </c>
      <c r="B20" s="231"/>
      <c r="C20" s="231"/>
      <c r="D20" s="66" t="s">
        <v>232</v>
      </c>
      <c r="E20" s="66" t="s">
        <v>232</v>
      </c>
      <c r="F20" s="66" t="s">
        <v>232</v>
      </c>
      <c r="G20" s="36">
        <v>90000000</v>
      </c>
      <c r="H20" s="83" t="s">
        <v>239</v>
      </c>
      <c r="I20" s="83" t="s">
        <v>240</v>
      </c>
      <c r="J20" s="66" t="s">
        <v>232</v>
      </c>
      <c r="K20" s="66" t="s">
        <v>232</v>
      </c>
      <c r="L20" s="66" t="s">
        <v>232</v>
      </c>
      <c r="M20" s="66" t="s">
        <v>232</v>
      </c>
      <c r="N20" s="66" t="s">
        <v>232</v>
      </c>
      <c r="O20" s="66" t="s">
        <v>232</v>
      </c>
      <c r="P20" s="66" t="s">
        <v>232</v>
      </c>
      <c r="Q20" s="66" t="s">
        <v>232</v>
      </c>
    </row>
  </sheetData>
  <mergeCells count="24">
    <mergeCell ref="A20:C20"/>
    <mergeCell ref="J5:Q6"/>
    <mergeCell ref="A7:A9"/>
    <mergeCell ref="B7:B9"/>
    <mergeCell ref="J7:J9"/>
    <mergeCell ref="K7:K9"/>
    <mergeCell ref="G5:G9"/>
    <mergeCell ref="O7:O9"/>
    <mergeCell ref="E5:E9"/>
    <mergeCell ref="Q7:Q9"/>
    <mergeCell ref="D14:F14"/>
    <mergeCell ref="C17:F17"/>
    <mergeCell ref="H5:H9"/>
    <mergeCell ref="I5:I9"/>
    <mergeCell ref="M7:M9"/>
    <mergeCell ref="N7:N9"/>
    <mergeCell ref="P7:P9"/>
    <mergeCell ref="L7:L9"/>
    <mergeCell ref="A1:Q1"/>
    <mergeCell ref="A3:Q3"/>
    <mergeCell ref="A5:B6"/>
    <mergeCell ref="C5:C9"/>
    <mergeCell ref="D5:D9"/>
    <mergeCell ref="F5:F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5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view="pageBreakPreview" zoomScale="80" zoomScaleSheetLayoutView="80" workbookViewId="0">
      <selection activeCell="A2" sqref="A2"/>
    </sheetView>
  </sheetViews>
  <sheetFormatPr defaultRowHeight="12.75" x14ac:dyDescent="0.2"/>
  <cols>
    <col min="1" max="1" width="8.28515625" style="10" customWidth="1"/>
    <col min="2" max="6" width="30.7109375" style="10" customWidth="1"/>
    <col min="7" max="7" width="8.5703125" style="10" customWidth="1"/>
    <col min="8" max="9" width="30.7109375" style="10" customWidth="1"/>
    <col min="10" max="15" width="20.7109375" style="10" customWidth="1"/>
    <col min="16" max="16" width="15.7109375" style="10" customWidth="1"/>
    <col min="17" max="17" width="10.7109375" style="10" customWidth="1"/>
    <col min="18" max="16384" width="9.140625" style="10"/>
  </cols>
  <sheetData>
    <row r="1" spans="1:17" s="31" customFormat="1" ht="15" x14ac:dyDescent="0.25">
      <c r="A1" s="230" t="s">
        <v>241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3" spans="1:17" ht="12.75" customHeight="1" x14ac:dyDescent="0.2">
      <c r="A3" s="228" t="s">
        <v>211</v>
      </c>
      <c r="B3" s="228"/>
      <c r="C3" s="228" t="s">
        <v>212</v>
      </c>
      <c r="D3" s="228" t="s">
        <v>213</v>
      </c>
      <c r="E3" s="228" t="s">
        <v>242</v>
      </c>
      <c r="F3" s="228" t="s">
        <v>215</v>
      </c>
      <c r="G3" s="228" t="s">
        <v>2</v>
      </c>
      <c r="H3" s="228" t="s">
        <v>216</v>
      </c>
      <c r="I3" s="228" t="s">
        <v>217</v>
      </c>
      <c r="J3" s="228" t="s">
        <v>218</v>
      </c>
      <c r="K3" s="228"/>
      <c r="L3" s="228"/>
      <c r="M3" s="228"/>
      <c r="N3" s="228"/>
      <c r="O3" s="228"/>
      <c r="P3" s="228"/>
      <c r="Q3" s="228"/>
    </row>
    <row r="4" spans="1:17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12.75" customHeight="1" x14ac:dyDescent="0.2">
      <c r="A5" s="228" t="s">
        <v>185</v>
      </c>
      <c r="B5" s="228" t="s">
        <v>47</v>
      </c>
      <c r="C5" s="228"/>
      <c r="D5" s="228"/>
      <c r="E5" s="228"/>
      <c r="F5" s="228"/>
      <c r="G5" s="228"/>
      <c r="H5" s="228"/>
      <c r="I5" s="228"/>
      <c r="J5" s="229" t="s">
        <v>219</v>
      </c>
      <c r="K5" s="229" t="s">
        <v>220</v>
      </c>
      <c r="L5" s="229" t="s">
        <v>221</v>
      </c>
      <c r="M5" s="229" t="s">
        <v>47</v>
      </c>
      <c r="N5" s="229" t="s">
        <v>222</v>
      </c>
      <c r="O5" s="229" t="s">
        <v>223</v>
      </c>
      <c r="P5" s="228" t="s">
        <v>224</v>
      </c>
      <c r="Q5" s="228" t="s">
        <v>225</v>
      </c>
    </row>
    <row r="6" spans="1:17" x14ac:dyDescent="0.2">
      <c r="A6" s="228"/>
      <c r="B6" s="228"/>
      <c r="C6" s="228"/>
      <c r="D6" s="228"/>
      <c r="E6" s="228"/>
      <c r="F6" s="228"/>
      <c r="G6" s="228"/>
      <c r="H6" s="228"/>
      <c r="I6" s="228"/>
      <c r="J6" s="229"/>
      <c r="K6" s="229"/>
      <c r="L6" s="229"/>
      <c r="M6" s="229"/>
      <c r="N6" s="229"/>
      <c r="O6" s="229"/>
      <c r="P6" s="228"/>
      <c r="Q6" s="228"/>
    </row>
    <row r="7" spans="1:17" ht="12.75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  <c r="J7" s="229"/>
      <c r="K7" s="229"/>
      <c r="L7" s="229"/>
      <c r="M7" s="229"/>
      <c r="N7" s="229"/>
      <c r="O7" s="229"/>
      <c r="P7" s="228"/>
      <c r="Q7" s="228"/>
    </row>
    <row r="8" spans="1:17" s="44" customFormat="1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</row>
    <row r="9" spans="1:17" s="48" customFormat="1" x14ac:dyDescent="0.2">
      <c r="A9" s="45" t="s">
        <v>226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1:17" x14ac:dyDescent="0.2">
      <c r="A10" s="49" t="s">
        <v>227</v>
      </c>
      <c r="B10" s="50" t="s">
        <v>228</v>
      </c>
      <c r="C10" s="51" t="s">
        <v>4</v>
      </c>
      <c r="D10" s="52" t="s">
        <v>229</v>
      </c>
      <c r="E10" s="6" t="s">
        <v>28</v>
      </c>
      <c r="F10" s="52" t="s">
        <v>6</v>
      </c>
      <c r="G10" s="41" t="s">
        <v>79</v>
      </c>
      <c r="H10" s="53" t="s">
        <v>9</v>
      </c>
      <c r="I10" s="54" t="s">
        <v>13</v>
      </c>
      <c r="J10" s="55" t="s">
        <v>15</v>
      </c>
      <c r="K10" s="55" t="s">
        <v>16</v>
      </c>
      <c r="L10" s="55" t="s">
        <v>17</v>
      </c>
      <c r="M10" s="55" t="s">
        <v>18</v>
      </c>
      <c r="N10" s="55" t="s">
        <v>19</v>
      </c>
      <c r="O10" s="55" t="s">
        <v>20</v>
      </c>
      <c r="P10" s="55" t="s">
        <v>21</v>
      </c>
      <c r="Q10" s="55" t="s">
        <v>22</v>
      </c>
    </row>
    <row r="11" spans="1:17" s="65" customFormat="1" x14ac:dyDescent="0.2">
      <c r="A11" s="56" t="s">
        <v>230</v>
      </c>
      <c r="B11" s="57"/>
      <c r="C11" s="58"/>
      <c r="D11" s="59"/>
      <c r="E11" s="60"/>
      <c r="F11" s="59"/>
      <c r="G11" s="61"/>
      <c r="H11" s="62"/>
      <c r="I11" s="63"/>
      <c r="J11" s="64"/>
      <c r="K11" s="64"/>
      <c r="L11" s="64"/>
      <c r="M11" s="64"/>
      <c r="N11" s="64"/>
      <c r="O11" s="64"/>
      <c r="P11" s="64"/>
      <c r="Q11" s="64"/>
    </row>
    <row r="12" spans="1:17" ht="12.75" customHeight="1" x14ac:dyDescent="0.2">
      <c r="A12" s="49" t="s">
        <v>227</v>
      </c>
      <c r="B12" s="50" t="s">
        <v>228</v>
      </c>
      <c r="C12" s="51" t="s">
        <v>4</v>
      </c>
      <c r="D12" s="232" t="s">
        <v>231</v>
      </c>
      <c r="E12" s="232"/>
      <c r="F12" s="232"/>
      <c r="G12" s="41" t="s">
        <v>79</v>
      </c>
      <c r="H12" s="53" t="s">
        <v>9</v>
      </c>
      <c r="I12" s="54" t="s">
        <v>13</v>
      </c>
      <c r="J12" s="66" t="s">
        <v>232</v>
      </c>
      <c r="K12" s="66" t="s">
        <v>232</v>
      </c>
      <c r="L12" s="66" t="s">
        <v>232</v>
      </c>
      <c r="M12" s="66" t="s">
        <v>232</v>
      </c>
      <c r="N12" s="66" t="s">
        <v>232</v>
      </c>
      <c r="O12" s="66" t="s">
        <v>232</v>
      </c>
      <c r="P12" s="66" t="s">
        <v>232</v>
      </c>
      <c r="Q12" s="66" t="s">
        <v>232</v>
      </c>
    </row>
    <row r="13" spans="1:17" s="65" customFormat="1" x14ac:dyDescent="0.2">
      <c r="A13" s="67" t="s">
        <v>29</v>
      </c>
      <c r="B13" s="57"/>
      <c r="C13" s="58"/>
      <c r="D13" s="59"/>
      <c r="E13" s="60"/>
      <c r="F13" s="59"/>
      <c r="G13" s="61"/>
      <c r="H13" s="62"/>
      <c r="I13" s="63"/>
      <c r="J13" s="68"/>
      <c r="K13" s="68"/>
      <c r="L13" s="68"/>
      <c r="M13" s="68"/>
      <c r="N13" s="68"/>
      <c r="O13" s="68"/>
      <c r="P13" s="68"/>
      <c r="Q13" s="68"/>
    </row>
    <row r="14" spans="1:17" s="78" customFormat="1" x14ac:dyDescent="0.2">
      <c r="A14" s="69" t="s">
        <v>233</v>
      </c>
      <c r="B14" s="70"/>
      <c r="C14" s="71"/>
      <c r="D14" s="72"/>
      <c r="E14" s="73"/>
      <c r="F14" s="72"/>
      <c r="G14" s="74"/>
      <c r="H14" s="75"/>
      <c r="I14" s="76"/>
      <c r="J14" s="77"/>
      <c r="K14" s="77"/>
      <c r="L14" s="77"/>
      <c r="M14" s="77"/>
      <c r="N14" s="77"/>
      <c r="O14" s="77"/>
      <c r="P14" s="77"/>
      <c r="Q14" s="77"/>
    </row>
    <row r="15" spans="1:17" ht="12.75" customHeight="1" x14ac:dyDescent="0.2">
      <c r="A15" s="49" t="s">
        <v>227</v>
      </c>
      <c r="B15" s="50" t="s">
        <v>228</v>
      </c>
      <c r="C15" s="233" t="s">
        <v>234</v>
      </c>
      <c r="D15" s="233"/>
      <c r="E15" s="233"/>
      <c r="F15" s="233"/>
      <c r="G15" s="41" t="s">
        <v>79</v>
      </c>
      <c r="H15" s="53" t="s">
        <v>9</v>
      </c>
      <c r="I15" s="54" t="s">
        <v>13</v>
      </c>
      <c r="J15" s="66" t="s">
        <v>232</v>
      </c>
      <c r="K15" s="66" t="s">
        <v>232</v>
      </c>
      <c r="L15" s="66" t="s">
        <v>232</v>
      </c>
      <c r="M15" s="66" t="s">
        <v>232</v>
      </c>
      <c r="N15" s="66" t="s">
        <v>232</v>
      </c>
      <c r="O15" s="66" t="s">
        <v>232</v>
      </c>
      <c r="P15" s="66" t="s">
        <v>232</v>
      </c>
      <c r="Q15" s="66" t="s">
        <v>232</v>
      </c>
    </row>
    <row r="16" spans="1:17" s="78" customFormat="1" x14ac:dyDescent="0.2">
      <c r="A16" s="79" t="s">
        <v>29</v>
      </c>
      <c r="B16" s="70"/>
      <c r="C16" s="71"/>
      <c r="D16" s="72"/>
      <c r="E16" s="73"/>
      <c r="F16" s="72"/>
      <c r="G16" s="74"/>
      <c r="H16" s="75"/>
      <c r="I16" s="76"/>
      <c r="J16" s="80"/>
      <c r="K16" s="80"/>
      <c r="L16" s="80"/>
      <c r="M16" s="80"/>
      <c r="N16" s="80"/>
      <c r="O16" s="80"/>
      <c r="P16" s="80"/>
      <c r="Q16" s="80"/>
    </row>
    <row r="17" spans="1:17" s="48" customFormat="1" x14ac:dyDescent="0.2">
      <c r="A17" s="81" t="s">
        <v>29</v>
      </c>
      <c r="B17" s="46"/>
      <c r="C17" s="46"/>
      <c r="D17" s="46"/>
      <c r="E17" s="46"/>
      <c r="F17" s="46"/>
      <c r="G17" s="82"/>
      <c r="H17" s="46"/>
      <c r="I17" s="46"/>
      <c r="J17" s="46"/>
      <c r="K17" s="46"/>
      <c r="L17" s="46"/>
      <c r="M17" s="46"/>
      <c r="N17" s="46"/>
      <c r="O17" s="46"/>
      <c r="P17" s="46"/>
      <c r="Q17" s="47"/>
    </row>
    <row r="18" spans="1:17" ht="12.75" customHeight="1" x14ac:dyDescent="0.2">
      <c r="A18" s="231" t="s">
        <v>30</v>
      </c>
      <c r="B18" s="231"/>
      <c r="C18" s="231"/>
      <c r="D18" s="66" t="s">
        <v>232</v>
      </c>
      <c r="E18" s="66" t="s">
        <v>232</v>
      </c>
      <c r="F18" s="66" t="s">
        <v>232</v>
      </c>
      <c r="G18" s="84" t="s">
        <v>243</v>
      </c>
      <c r="H18" s="83" t="s">
        <v>244</v>
      </c>
      <c r="I18" s="83" t="s">
        <v>245</v>
      </c>
      <c r="J18" s="66" t="s">
        <v>232</v>
      </c>
      <c r="K18" s="66" t="s">
        <v>232</v>
      </c>
      <c r="L18" s="66" t="s">
        <v>232</v>
      </c>
      <c r="M18" s="66" t="s">
        <v>232</v>
      </c>
      <c r="N18" s="66" t="s">
        <v>232</v>
      </c>
      <c r="O18" s="66" t="s">
        <v>232</v>
      </c>
      <c r="P18" s="66" t="s">
        <v>232</v>
      </c>
      <c r="Q18" s="66" t="s">
        <v>232</v>
      </c>
    </row>
  </sheetData>
  <mergeCells count="23">
    <mergeCell ref="A18:C18"/>
    <mergeCell ref="N5:N7"/>
    <mergeCell ref="O5:O7"/>
    <mergeCell ref="P5:P7"/>
    <mergeCell ref="Q5:Q7"/>
    <mergeCell ref="D12:F12"/>
    <mergeCell ref="C15:F15"/>
    <mergeCell ref="K5:K7"/>
    <mergeCell ref="L5:L7"/>
    <mergeCell ref="M5:M7"/>
    <mergeCell ref="A5:A7"/>
    <mergeCell ref="B5:B7"/>
    <mergeCell ref="J5:J7"/>
    <mergeCell ref="H3:H7"/>
    <mergeCell ref="I3:I7"/>
    <mergeCell ref="J3:Q4"/>
    <mergeCell ref="A1:Q1"/>
    <mergeCell ref="A3:B4"/>
    <mergeCell ref="C3:C7"/>
    <mergeCell ref="D3:D7"/>
    <mergeCell ref="E3:E7"/>
    <mergeCell ref="F3:F7"/>
    <mergeCell ref="G3:G7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5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view="pageBreakPreview" zoomScale="80" zoomScaleSheetLayoutView="80" workbookViewId="0">
      <selection activeCell="A10" sqref="A10"/>
    </sheetView>
  </sheetViews>
  <sheetFormatPr defaultRowHeight="12.75" x14ac:dyDescent="0.2"/>
  <cols>
    <col min="1" max="1" width="8.28515625" style="10" customWidth="1"/>
    <col min="2" max="6" width="30.7109375" style="10" customWidth="1"/>
    <col min="7" max="7" width="9.5703125" style="10" customWidth="1"/>
    <col min="8" max="9" width="30.7109375" style="10" customWidth="1"/>
    <col min="10" max="15" width="20.7109375" style="10" customWidth="1"/>
    <col min="16" max="16" width="15.7109375" style="10" customWidth="1"/>
    <col min="17" max="17" width="10.7109375" style="10" customWidth="1"/>
    <col min="18" max="16384" width="9.140625" style="10"/>
  </cols>
  <sheetData>
    <row r="1" spans="1:17" s="31" customFormat="1" ht="15" x14ac:dyDescent="0.25">
      <c r="A1" s="230" t="s">
        <v>246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3" spans="1:17" ht="12.75" customHeight="1" x14ac:dyDescent="0.2">
      <c r="A3" s="228" t="s">
        <v>211</v>
      </c>
      <c r="B3" s="228"/>
      <c r="C3" s="228" t="s">
        <v>212</v>
      </c>
      <c r="D3" s="228" t="s">
        <v>213</v>
      </c>
      <c r="E3" s="228" t="s">
        <v>238</v>
      </c>
      <c r="F3" s="228" t="s">
        <v>215</v>
      </c>
      <c r="G3" s="228" t="s">
        <v>2</v>
      </c>
      <c r="H3" s="228" t="s">
        <v>216</v>
      </c>
      <c r="I3" s="228" t="s">
        <v>217</v>
      </c>
      <c r="J3" s="228" t="s">
        <v>218</v>
      </c>
      <c r="K3" s="228"/>
      <c r="L3" s="228"/>
      <c r="M3" s="228"/>
      <c r="N3" s="228"/>
      <c r="O3" s="228"/>
      <c r="P3" s="228"/>
      <c r="Q3" s="228"/>
    </row>
    <row r="4" spans="1:17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12.75" customHeight="1" x14ac:dyDescent="0.2">
      <c r="A5" s="228" t="s">
        <v>185</v>
      </c>
      <c r="B5" s="228" t="s">
        <v>47</v>
      </c>
      <c r="C5" s="228"/>
      <c r="D5" s="228"/>
      <c r="E5" s="228"/>
      <c r="F5" s="228"/>
      <c r="G5" s="228"/>
      <c r="H5" s="228"/>
      <c r="I5" s="228"/>
      <c r="J5" s="229" t="s">
        <v>219</v>
      </c>
      <c r="K5" s="229" t="s">
        <v>220</v>
      </c>
      <c r="L5" s="229" t="s">
        <v>221</v>
      </c>
      <c r="M5" s="229" t="s">
        <v>47</v>
      </c>
      <c r="N5" s="229" t="s">
        <v>222</v>
      </c>
      <c r="O5" s="229" t="s">
        <v>223</v>
      </c>
      <c r="P5" s="228" t="s">
        <v>224</v>
      </c>
      <c r="Q5" s="228" t="s">
        <v>225</v>
      </c>
    </row>
    <row r="6" spans="1:17" x14ac:dyDescent="0.2">
      <c r="A6" s="228"/>
      <c r="B6" s="228"/>
      <c r="C6" s="228"/>
      <c r="D6" s="228"/>
      <c r="E6" s="228"/>
      <c r="F6" s="228"/>
      <c r="G6" s="228"/>
      <c r="H6" s="228"/>
      <c r="I6" s="228"/>
      <c r="J6" s="229"/>
      <c r="K6" s="229"/>
      <c r="L6" s="229"/>
      <c r="M6" s="229"/>
      <c r="N6" s="229"/>
      <c r="O6" s="229"/>
      <c r="P6" s="228"/>
      <c r="Q6" s="228"/>
    </row>
    <row r="7" spans="1:17" ht="12.75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  <c r="J7" s="229"/>
      <c r="K7" s="229"/>
      <c r="L7" s="229"/>
      <c r="M7" s="229"/>
      <c r="N7" s="229"/>
      <c r="O7" s="229"/>
      <c r="P7" s="228"/>
      <c r="Q7" s="228"/>
    </row>
    <row r="8" spans="1:17" s="44" customFormat="1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</row>
    <row r="9" spans="1:17" s="48" customFormat="1" x14ac:dyDescent="0.2">
      <c r="A9" s="45" t="s">
        <v>226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1:17" x14ac:dyDescent="0.2">
      <c r="A10" s="49" t="s">
        <v>227</v>
      </c>
      <c r="B10" s="50" t="s">
        <v>228</v>
      </c>
      <c r="C10" s="51" t="s">
        <v>4</v>
      </c>
      <c r="D10" s="52" t="s">
        <v>229</v>
      </c>
      <c r="E10" s="6" t="s">
        <v>5</v>
      </c>
      <c r="F10" s="52" t="s">
        <v>6</v>
      </c>
      <c r="G10" s="41" t="s">
        <v>79</v>
      </c>
      <c r="H10" s="53" t="s">
        <v>10</v>
      </c>
      <c r="I10" s="54" t="s">
        <v>14</v>
      </c>
      <c r="J10" s="55" t="s">
        <v>15</v>
      </c>
      <c r="K10" s="55" t="s">
        <v>16</v>
      </c>
      <c r="L10" s="55" t="s">
        <v>17</v>
      </c>
      <c r="M10" s="55" t="s">
        <v>18</v>
      </c>
      <c r="N10" s="55" t="s">
        <v>19</v>
      </c>
      <c r="O10" s="55" t="s">
        <v>20</v>
      </c>
      <c r="P10" s="55" t="s">
        <v>21</v>
      </c>
      <c r="Q10" s="55" t="s">
        <v>22</v>
      </c>
    </row>
    <row r="11" spans="1:17" s="65" customFormat="1" x14ac:dyDescent="0.2">
      <c r="A11" s="56" t="s">
        <v>230</v>
      </c>
      <c r="B11" s="57"/>
      <c r="C11" s="58"/>
      <c r="D11" s="59"/>
      <c r="E11" s="60"/>
      <c r="F11" s="59"/>
      <c r="G11" s="61"/>
      <c r="H11" s="62"/>
      <c r="I11" s="63"/>
      <c r="J11" s="64"/>
      <c r="K11" s="64"/>
      <c r="L11" s="64"/>
      <c r="M11" s="64"/>
      <c r="N11" s="64"/>
      <c r="O11" s="64"/>
      <c r="P11" s="64"/>
      <c r="Q11" s="64"/>
    </row>
    <row r="12" spans="1:17" ht="12.75" customHeight="1" x14ac:dyDescent="0.2">
      <c r="A12" s="49" t="s">
        <v>227</v>
      </c>
      <c r="B12" s="50" t="s">
        <v>228</v>
      </c>
      <c r="C12" s="51" t="s">
        <v>4</v>
      </c>
      <c r="D12" s="232" t="s">
        <v>231</v>
      </c>
      <c r="E12" s="232"/>
      <c r="F12" s="232"/>
      <c r="G12" s="41" t="s">
        <v>79</v>
      </c>
      <c r="H12" s="53" t="s">
        <v>10</v>
      </c>
      <c r="I12" s="54" t="s">
        <v>14</v>
      </c>
      <c r="J12" s="66" t="s">
        <v>232</v>
      </c>
      <c r="K12" s="66" t="s">
        <v>232</v>
      </c>
      <c r="L12" s="66" t="s">
        <v>232</v>
      </c>
      <c r="M12" s="66" t="s">
        <v>232</v>
      </c>
      <c r="N12" s="66" t="s">
        <v>232</v>
      </c>
      <c r="O12" s="66" t="s">
        <v>232</v>
      </c>
      <c r="P12" s="66" t="s">
        <v>232</v>
      </c>
      <c r="Q12" s="66" t="s">
        <v>232</v>
      </c>
    </row>
    <row r="13" spans="1:17" s="65" customFormat="1" x14ac:dyDescent="0.2">
      <c r="A13" s="67" t="s">
        <v>29</v>
      </c>
      <c r="B13" s="57"/>
      <c r="C13" s="58"/>
      <c r="D13" s="59"/>
      <c r="E13" s="60"/>
      <c r="F13" s="59"/>
      <c r="G13" s="61"/>
      <c r="H13" s="62"/>
      <c r="I13" s="63"/>
      <c r="J13" s="68"/>
      <c r="K13" s="68"/>
      <c r="L13" s="68"/>
      <c r="M13" s="68"/>
      <c r="N13" s="68"/>
      <c r="O13" s="68"/>
      <c r="P13" s="68"/>
      <c r="Q13" s="68"/>
    </row>
    <row r="14" spans="1:17" s="78" customFormat="1" x14ac:dyDescent="0.2">
      <c r="A14" s="69" t="s">
        <v>233</v>
      </c>
      <c r="B14" s="70"/>
      <c r="C14" s="71"/>
      <c r="D14" s="72"/>
      <c r="E14" s="73"/>
      <c r="F14" s="72"/>
      <c r="G14" s="74"/>
      <c r="H14" s="75"/>
      <c r="I14" s="76"/>
      <c r="J14" s="77"/>
      <c r="K14" s="77"/>
      <c r="L14" s="77"/>
      <c r="M14" s="77"/>
      <c r="N14" s="77"/>
      <c r="O14" s="77"/>
      <c r="P14" s="77"/>
      <c r="Q14" s="77"/>
    </row>
    <row r="15" spans="1:17" ht="12.75" customHeight="1" x14ac:dyDescent="0.2">
      <c r="A15" s="49" t="s">
        <v>227</v>
      </c>
      <c r="B15" s="50" t="s">
        <v>228</v>
      </c>
      <c r="C15" s="233" t="s">
        <v>234</v>
      </c>
      <c r="D15" s="233"/>
      <c r="E15" s="233"/>
      <c r="F15" s="233"/>
      <c r="G15" s="41" t="s">
        <v>79</v>
      </c>
      <c r="H15" s="53" t="s">
        <v>10</v>
      </c>
      <c r="I15" s="54" t="s">
        <v>14</v>
      </c>
      <c r="J15" s="66" t="s">
        <v>232</v>
      </c>
      <c r="K15" s="66" t="s">
        <v>232</v>
      </c>
      <c r="L15" s="66" t="s">
        <v>232</v>
      </c>
      <c r="M15" s="66" t="s">
        <v>232</v>
      </c>
      <c r="N15" s="66" t="s">
        <v>232</v>
      </c>
      <c r="O15" s="66" t="s">
        <v>232</v>
      </c>
      <c r="P15" s="66" t="s">
        <v>232</v>
      </c>
      <c r="Q15" s="66" t="s">
        <v>232</v>
      </c>
    </row>
    <row r="16" spans="1:17" s="78" customFormat="1" x14ac:dyDescent="0.2">
      <c r="A16" s="79" t="s">
        <v>29</v>
      </c>
      <c r="B16" s="70"/>
      <c r="C16" s="71"/>
      <c r="D16" s="72"/>
      <c r="E16" s="73"/>
      <c r="F16" s="72"/>
      <c r="G16" s="74"/>
      <c r="H16" s="75"/>
      <c r="I16" s="76"/>
      <c r="J16" s="80"/>
      <c r="K16" s="80"/>
      <c r="L16" s="80"/>
      <c r="M16" s="80"/>
      <c r="N16" s="80"/>
      <c r="O16" s="80"/>
      <c r="P16" s="80"/>
      <c r="Q16" s="80"/>
    </row>
    <row r="17" spans="1:17" s="48" customFormat="1" x14ac:dyDescent="0.2">
      <c r="A17" s="81" t="s">
        <v>29</v>
      </c>
      <c r="B17" s="46"/>
      <c r="C17" s="46"/>
      <c r="D17" s="46"/>
      <c r="E17" s="46"/>
      <c r="F17" s="46"/>
      <c r="G17" s="82"/>
      <c r="H17" s="46"/>
      <c r="I17" s="46"/>
      <c r="J17" s="46"/>
      <c r="K17" s="46"/>
      <c r="L17" s="46"/>
      <c r="M17" s="46"/>
      <c r="N17" s="46"/>
      <c r="O17" s="46"/>
      <c r="P17" s="46"/>
      <c r="Q17" s="47"/>
    </row>
    <row r="18" spans="1:17" ht="12.75" customHeight="1" x14ac:dyDescent="0.2">
      <c r="A18" s="231" t="s">
        <v>30</v>
      </c>
      <c r="B18" s="231"/>
      <c r="C18" s="231"/>
      <c r="D18" s="66" t="s">
        <v>232</v>
      </c>
      <c r="E18" s="66" t="s">
        <v>232</v>
      </c>
      <c r="F18" s="66" t="s">
        <v>232</v>
      </c>
      <c r="G18" s="84" t="s">
        <v>243</v>
      </c>
      <c r="H18" s="83" t="s">
        <v>247</v>
      </c>
      <c r="I18" s="83" t="s">
        <v>204</v>
      </c>
      <c r="J18" s="66" t="s">
        <v>232</v>
      </c>
      <c r="K18" s="66" t="s">
        <v>232</v>
      </c>
      <c r="L18" s="66" t="s">
        <v>232</v>
      </c>
      <c r="M18" s="66" t="s">
        <v>232</v>
      </c>
      <c r="N18" s="66" t="s">
        <v>232</v>
      </c>
      <c r="O18" s="66" t="s">
        <v>232</v>
      </c>
      <c r="P18" s="66" t="s">
        <v>232</v>
      </c>
      <c r="Q18" s="66" t="s">
        <v>232</v>
      </c>
    </row>
  </sheetData>
  <mergeCells count="23">
    <mergeCell ref="A18:C18"/>
    <mergeCell ref="N5:N7"/>
    <mergeCell ref="O5:O7"/>
    <mergeCell ref="P5:P7"/>
    <mergeCell ref="Q5:Q7"/>
    <mergeCell ref="D12:F12"/>
    <mergeCell ref="C15:F15"/>
    <mergeCell ref="K5:K7"/>
    <mergeCell ref="L5:L7"/>
    <mergeCell ref="M5:M7"/>
    <mergeCell ref="A5:A7"/>
    <mergeCell ref="B5:B7"/>
    <mergeCell ref="J5:J7"/>
    <mergeCell ref="H3:H7"/>
    <mergeCell ref="I3:I7"/>
    <mergeCell ref="J3:Q4"/>
    <mergeCell ref="A1:Q1"/>
    <mergeCell ref="A3:B4"/>
    <mergeCell ref="C3:C7"/>
    <mergeCell ref="D3:D7"/>
    <mergeCell ref="E3:E7"/>
    <mergeCell ref="F3:F7"/>
    <mergeCell ref="G3:G7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5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view="pageBreakPreview" zoomScale="80" zoomScaleNormal="75" zoomScaleSheetLayoutView="80" workbookViewId="0">
      <selection activeCell="C16" sqref="C16:G16"/>
    </sheetView>
  </sheetViews>
  <sheetFormatPr defaultColWidth="13.28515625" defaultRowHeight="12.75" x14ac:dyDescent="0.2"/>
  <cols>
    <col min="1" max="1" width="50.7109375" style="10" customWidth="1"/>
    <col min="2" max="2" width="7.5703125" style="10" customWidth="1"/>
    <col min="3" max="5" width="25.7109375" style="10" customWidth="1"/>
    <col min="6" max="7" width="25.7109375" style="85" customWidth="1"/>
    <col min="8" max="16384" width="13.28515625" style="10"/>
  </cols>
  <sheetData>
    <row r="1" spans="1:12" s="31" customFormat="1" ht="15" customHeight="1" x14ac:dyDescent="0.25">
      <c r="A1" s="227" t="s">
        <v>248</v>
      </c>
      <c r="B1" s="227"/>
      <c r="C1" s="227"/>
      <c r="D1" s="227"/>
      <c r="E1" s="227"/>
      <c r="F1" s="227"/>
      <c r="G1" s="227"/>
    </row>
    <row r="2" spans="1:12" s="31" customFormat="1" ht="15" customHeight="1" x14ac:dyDescent="0.25">
      <c r="A2" s="227"/>
      <c r="B2" s="227"/>
      <c r="C2" s="227"/>
      <c r="D2" s="227"/>
      <c r="E2" s="227"/>
      <c r="F2" s="227"/>
      <c r="G2" s="227"/>
    </row>
    <row r="3" spans="1:12" x14ac:dyDescent="0.2">
      <c r="A3" s="86"/>
      <c r="B3" s="86"/>
      <c r="C3" s="86"/>
      <c r="D3" s="86"/>
      <c r="E3" s="86"/>
      <c r="F3" s="86"/>
      <c r="G3" s="86"/>
    </row>
    <row r="4" spans="1:12" s="31" customFormat="1" ht="15" customHeight="1" x14ac:dyDescent="0.25">
      <c r="A4" s="227" t="s">
        <v>249</v>
      </c>
      <c r="B4" s="227"/>
      <c r="C4" s="227"/>
      <c r="D4" s="227"/>
      <c r="E4" s="227"/>
      <c r="F4" s="227"/>
      <c r="G4" s="227"/>
      <c r="H4" s="87"/>
      <c r="I4" s="87"/>
      <c r="J4" s="87"/>
      <c r="K4" s="87"/>
      <c r="L4" s="87"/>
    </row>
    <row r="5" spans="1:12" s="31" customFormat="1" ht="30" customHeight="1" x14ac:dyDescent="0.25">
      <c r="A5" s="227"/>
      <c r="B5" s="227"/>
      <c r="C5" s="227"/>
      <c r="D5" s="227"/>
      <c r="E5" s="227"/>
      <c r="F5" s="227"/>
      <c r="G5" s="227"/>
      <c r="H5" s="87"/>
      <c r="I5" s="87"/>
      <c r="J5" s="87"/>
      <c r="K5" s="87"/>
      <c r="L5" s="87"/>
    </row>
    <row r="7" spans="1:12" ht="12.75" customHeight="1" x14ac:dyDescent="0.2">
      <c r="A7" s="235" t="s">
        <v>1</v>
      </c>
      <c r="B7" s="235" t="s">
        <v>2</v>
      </c>
      <c r="C7" s="229" t="s">
        <v>250</v>
      </c>
      <c r="D7" s="229"/>
      <c r="E7" s="229"/>
      <c r="F7" s="229"/>
      <c r="G7" s="229"/>
    </row>
    <row r="8" spans="1:12" ht="12.75" customHeight="1" x14ac:dyDescent="0.2">
      <c r="A8" s="235"/>
      <c r="B8" s="235"/>
      <c r="C8" s="234" t="s">
        <v>251</v>
      </c>
      <c r="D8" s="234" t="s">
        <v>252</v>
      </c>
      <c r="E8" s="235" t="s">
        <v>51</v>
      </c>
      <c r="F8" s="235"/>
      <c r="G8" s="89"/>
    </row>
    <row r="9" spans="1:12" ht="12.75" customHeight="1" x14ac:dyDescent="0.2">
      <c r="A9" s="235"/>
      <c r="B9" s="235"/>
      <c r="C9" s="234"/>
      <c r="D9" s="234"/>
      <c r="E9" s="234" t="s">
        <v>253</v>
      </c>
      <c r="F9" s="234" t="s">
        <v>254</v>
      </c>
      <c r="G9" s="234" t="s">
        <v>255</v>
      </c>
    </row>
    <row r="10" spans="1:12" x14ac:dyDescent="0.2">
      <c r="A10" s="235"/>
      <c r="B10" s="235"/>
      <c r="C10" s="234"/>
      <c r="D10" s="234"/>
      <c r="E10" s="234"/>
      <c r="F10" s="234"/>
      <c r="G10" s="234"/>
    </row>
    <row r="11" spans="1:12" x14ac:dyDescent="0.2">
      <c r="A11" s="235"/>
      <c r="B11" s="235"/>
      <c r="C11" s="234"/>
      <c r="D11" s="234"/>
      <c r="E11" s="234"/>
      <c r="F11" s="234"/>
      <c r="G11" s="234"/>
    </row>
    <row r="12" spans="1:12" x14ac:dyDescent="0.2">
      <c r="A12" s="235"/>
      <c r="B12" s="235"/>
      <c r="C12" s="234"/>
      <c r="D12" s="234"/>
      <c r="E12" s="234"/>
      <c r="F12" s="234"/>
      <c r="G12" s="234"/>
    </row>
    <row r="13" spans="1:12" ht="36.75" customHeight="1" x14ac:dyDescent="0.2">
      <c r="A13" s="235"/>
      <c r="B13" s="235"/>
      <c r="C13" s="234"/>
      <c r="D13" s="234"/>
      <c r="E13" s="234"/>
      <c r="F13" s="234"/>
      <c r="G13" s="234"/>
    </row>
    <row r="14" spans="1:12" x14ac:dyDescent="0.2">
      <c r="A14" s="43">
        <v>1</v>
      </c>
      <c r="B14" s="43">
        <v>2</v>
      </c>
      <c r="C14" s="43">
        <v>3</v>
      </c>
      <c r="D14" s="43">
        <v>4</v>
      </c>
      <c r="E14" s="43">
        <v>5</v>
      </c>
      <c r="F14" s="43">
        <v>6</v>
      </c>
      <c r="G14" s="43">
        <v>7</v>
      </c>
    </row>
    <row r="15" spans="1:12" x14ac:dyDescent="0.2">
      <c r="A15" s="90" t="s">
        <v>256</v>
      </c>
      <c r="B15" s="90"/>
      <c r="C15" s="91"/>
      <c r="D15" s="91"/>
      <c r="E15" s="91"/>
      <c r="F15" s="91"/>
      <c r="G15" s="91"/>
    </row>
    <row r="16" spans="1:12" ht="54" customHeight="1" x14ac:dyDescent="0.2">
      <c r="A16" s="92" t="s">
        <v>257</v>
      </c>
      <c r="B16" s="4" t="s">
        <v>79</v>
      </c>
      <c r="C16" s="112" t="s">
        <v>13</v>
      </c>
      <c r="D16" s="112" t="s">
        <v>17</v>
      </c>
      <c r="E16" s="112" t="s">
        <v>5</v>
      </c>
      <c r="F16" s="112" t="s">
        <v>9</v>
      </c>
      <c r="G16" s="112" t="s">
        <v>21</v>
      </c>
    </row>
    <row r="17" spans="1:7" x14ac:dyDescent="0.2">
      <c r="A17" s="90" t="s">
        <v>29</v>
      </c>
      <c r="B17" s="34"/>
      <c r="C17" s="91"/>
      <c r="D17" s="91"/>
      <c r="E17" s="91"/>
      <c r="F17" s="91"/>
      <c r="G17" s="91"/>
    </row>
    <row r="18" spans="1:7" x14ac:dyDescent="0.2">
      <c r="A18" s="94" t="s">
        <v>258</v>
      </c>
      <c r="B18" s="36">
        <v>900000</v>
      </c>
      <c r="C18" s="113" t="s">
        <v>259</v>
      </c>
      <c r="D18" s="113" t="s">
        <v>260</v>
      </c>
      <c r="E18" s="113" t="s">
        <v>261</v>
      </c>
      <c r="F18" s="113" t="s">
        <v>262</v>
      </c>
      <c r="G18" s="95" t="s">
        <v>263</v>
      </c>
    </row>
  </sheetData>
  <mergeCells count="11">
    <mergeCell ref="G9:G13"/>
    <mergeCell ref="A1:G2"/>
    <mergeCell ref="A4:G5"/>
    <mergeCell ref="A7:A13"/>
    <mergeCell ref="B7:B13"/>
    <mergeCell ref="C7:G7"/>
    <mergeCell ref="C8:C13"/>
    <mergeCell ref="D8:D13"/>
    <mergeCell ref="E8:F8"/>
    <mergeCell ref="E9:E13"/>
    <mergeCell ref="F9:F13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73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CZ135"/>
  <sheetViews>
    <sheetView zoomScaleNormal="100" zoomScaleSheetLayoutView="10" workbookViewId="0">
      <selection activeCell="G16" sqref="G16"/>
    </sheetView>
  </sheetViews>
  <sheetFormatPr defaultColWidth="15.7109375" defaultRowHeight="12.75" x14ac:dyDescent="0.2"/>
  <cols>
    <col min="1" max="1" width="15.7109375" style="124"/>
    <col min="2" max="2" width="18" style="124" customWidth="1"/>
    <col min="3" max="4" width="55.7109375" style="124" customWidth="1"/>
    <col min="5" max="6" width="23.140625" style="124" customWidth="1"/>
    <col min="7" max="7" width="32.85546875" style="124" customWidth="1"/>
    <col min="8" max="8" width="23.28515625" style="124" customWidth="1"/>
    <col min="9" max="9" width="17.42578125" style="124" bestFit="1" customWidth="1"/>
    <col min="10" max="11" width="15.140625" style="124" customWidth="1"/>
    <col min="12" max="12" width="21" style="124" customWidth="1"/>
    <col min="13" max="13" width="15.140625" style="124" customWidth="1"/>
    <col min="14" max="14" width="18.85546875" style="124" bestFit="1" customWidth="1"/>
    <col min="15" max="15" width="17.42578125" style="124" bestFit="1" customWidth="1"/>
    <col min="16" max="16" width="15.140625" style="124" customWidth="1"/>
    <col min="17" max="17" width="17.140625" style="124" customWidth="1"/>
    <col min="18" max="18" width="18.85546875" style="124" bestFit="1" customWidth="1"/>
    <col min="19" max="33" width="15.140625" style="124" customWidth="1"/>
    <col min="34" max="34" width="29.140625" style="124" customWidth="1"/>
    <col min="35" max="37" width="15.140625" style="124" customWidth="1"/>
    <col min="38" max="49" width="15.5703125" style="124" customWidth="1"/>
    <col min="50" max="50" width="15.140625" style="124" customWidth="1"/>
    <col min="51" max="51" width="20.85546875" style="124" customWidth="1"/>
    <col min="52" max="54" width="15.140625" style="124" customWidth="1"/>
    <col min="55" max="55" width="18.140625" style="124" customWidth="1"/>
    <col min="56" max="85" width="15.140625" style="124" customWidth="1"/>
    <col min="86" max="88" width="15.140625" style="118" customWidth="1"/>
    <col min="89" max="89" width="25.85546875" style="118" customWidth="1"/>
    <col min="90" max="91" width="25.85546875" style="124" customWidth="1"/>
    <col min="92" max="92" width="25.85546875" style="118" customWidth="1"/>
    <col min="93" max="93" width="15.140625" style="124" customWidth="1"/>
    <col min="94" max="100" width="15.140625" style="118" customWidth="1"/>
    <col min="101" max="102" width="15.7109375" style="118" customWidth="1"/>
    <col min="103" max="103" width="32" style="125" customWidth="1"/>
    <col min="104" max="104" width="32.5703125" style="124" customWidth="1"/>
    <col min="105" max="16384" width="15.7109375" style="124"/>
  </cols>
  <sheetData>
    <row r="2" spans="2:103" s="130" customFormat="1" ht="14.25" x14ac:dyDescent="0.2">
      <c r="B2" s="130" t="s">
        <v>503</v>
      </c>
      <c r="CH2" s="126"/>
      <c r="CI2" s="126"/>
      <c r="CJ2" s="126"/>
      <c r="CK2" s="126"/>
      <c r="CN2" s="126"/>
      <c r="CP2" s="126"/>
      <c r="CQ2" s="126"/>
      <c r="CR2" s="126"/>
      <c r="CS2" s="126"/>
      <c r="CT2" s="126"/>
      <c r="CU2" s="126"/>
      <c r="CV2" s="126"/>
      <c r="CW2" s="126"/>
      <c r="CX2" s="126"/>
      <c r="CY2" s="131"/>
    </row>
    <row r="3" spans="2:103" s="130" customFormat="1" ht="14.25" x14ac:dyDescent="0.2">
      <c r="B3" s="130" t="s">
        <v>504</v>
      </c>
      <c r="M3" s="133" t="s">
        <v>505</v>
      </c>
      <c r="N3" s="133"/>
      <c r="O3" s="133"/>
      <c r="P3" s="133"/>
      <c r="Q3" s="133"/>
      <c r="CH3" s="126"/>
      <c r="CI3" s="126"/>
      <c r="CJ3" s="126"/>
      <c r="CK3" s="126"/>
      <c r="CN3" s="126"/>
      <c r="CP3" s="126"/>
      <c r="CQ3" s="126"/>
      <c r="CR3" s="126"/>
      <c r="CS3" s="126"/>
      <c r="CT3" s="126"/>
      <c r="CU3" s="126"/>
      <c r="CV3" s="126"/>
      <c r="CW3" s="126"/>
      <c r="CX3" s="126"/>
      <c r="CY3" s="131"/>
    </row>
    <row r="4" spans="2:103" s="130" customFormat="1" ht="14.25" x14ac:dyDescent="0.2">
      <c r="B4" s="130" t="s">
        <v>506</v>
      </c>
      <c r="CH4" s="126"/>
      <c r="CI4" s="126"/>
      <c r="CJ4" s="126"/>
      <c r="CK4" s="126"/>
      <c r="CN4" s="126"/>
      <c r="CP4" s="126"/>
      <c r="CQ4" s="126"/>
      <c r="CR4" s="126"/>
      <c r="CS4" s="126"/>
      <c r="CT4" s="126"/>
      <c r="CU4" s="126"/>
      <c r="CV4" s="126"/>
      <c r="CW4" s="126"/>
      <c r="CX4" s="126"/>
      <c r="CY4" s="131"/>
    </row>
    <row r="5" spans="2:103" s="130" customFormat="1" ht="14.25" x14ac:dyDescent="0.2">
      <c r="B5" s="130" t="s">
        <v>507</v>
      </c>
      <c r="M5" s="137" t="s">
        <v>534</v>
      </c>
      <c r="N5" s="137"/>
      <c r="O5" s="137"/>
      <c r="P5" s="137"/>
      <c r="Q5" s="137"/>
      <c r="CH5" s="126"/>
      <c r="CI5" s="126"/>
      <c r="CJ5" s="126"/>
      <c r="CK5" s="126"/>
      <c r="CN5" s="126"/>
      <c r="CP5" s="126"/>
      <c r="CQ5" s="126"/>
      <c r="CR5" s="126"/>
      <c r="CS5" s="126"/>
      <c r="CT5" s="126"/>
      <c r="CU5" s="126"/>
      <c r="CV5" s="126"/>
      <c r="CW5" s="126"/>
      <c r="CX5" s="126"/>
      <c r="CY5" s="131"/>
    </row>
    <row r="6" spans="2:103" s="130" customFormat="1" ht="14.25" x14ac:dyDescent="0.2">
      <c r="B6" s="130" t="s">
        <v>508</v>
      </c>
      <c r="CH6" s="126"/>
      <c r="CI6" s="126"/>
      <c r="CJ6" s="126"/>
      <c r="CK6" s="126"/>
      <c r="CN6" s="126"/>
      <c r="CP6" s="126"/>
      <c r="CQ6" s="126"/>
      <c r="CR6" s="126"/>
      <c r="CS6" s="126"/>
      <c r="CT6" s="126"/>
      <c r="CU6" s="126"/>
      <c r="CV6" s="126"/>
      <c r="CW6" s="126"/>
      <c r="CX6" s="126"/>
      <c r="CY6" s="131"/>
    </row>
    <row r="7" spans="2:103" s="130" customFormat="1" ht="14.25" x14ac:dyDescent="0.2">
      <c r="B7" s="130" t="s">
        <v>509</v>
      </c>
      <c r="M7" s="155" t="s">
        <v>524</v>
      </c>
      <c r="N7" s="155"/>
      <c r="O7" s="155"/>
      <c r="P7" s="155"/>
      <c r="Q7" s="155"/>
      <c r="CH7" s="126"/>
      <c r="CI7" s="126"/>
      <c r="CJ7" s="126"/>
      <c r="CK7" s="126"/>
      <c r="CN7" s="126"/>
      <c r="CP7" s="126"/>
      <c r="CQ7" s="126"/>
      <c r="CR7" s="126"/>
      <c r="CS7" s="126"/>
      <c r="CT7" s="126"/>
      <c r="CU7" s="126"/>
      <c r="CV7" s="126"/>
      <c r="CW7" s="126"/>
      <c r="CX7" s="126"/>
      <c r="CY7" s="131"/>
    </row>
    <row r="8" spans="2:103" s="130" customFormat="1" ht="14.25" x14ac:dyDescent="0.2">
      <c r="CH8" s="126"/>
      <c r="CI8" s="126"/>
      <c r="CJ8" s="126"/>
      <c r="CK8" s="126"/>
      <c r="CN8" s="126"/>
      <c r="CP8" s="126"/>
      <c r="CQ8" s="126"/>
      <c r="CR8" s="126"/>
      <c r="CS8" s="126"/>
      <c r="CT8" s="126"/>
      <c r="CU8" s="126"/>
      <c r="CV8" s="126"/>
      <c r="CW8" s="126"/>
      <c r="CX8" s="126"/>
      <c r="CY8" s="131"/>
    </row>
    <row r="9" spans="2:103" s="130" customFormat="1" ht="14.25" x14ac:dyDescent="0.2">
      <c r="B9" s="130" t="s">
        <v>510</v>
      </c>
      <c r="CH9" s="126"/>
      <c r="CI9" s="126"/>
      <c r="CJ9" s="126"/>
      <c r="CK9" s="126"/>
      <c r="CN9" s="126"/>
      <c r="CP9" s="126"/>
      <c r="CQ9" s="126"/>
      <c r="CR9" s="126"/>
      <c r="CS9" s="126"/>
      <c r="CT9" s="126"/>
      <c r="CU9" s="126"/>
      <c r="CV9" s="126"/>
      <c r="CW9" s="126"/>
      <c r="CX9" s="126"/>
      <c r="CY9" s="131"/>
    </row>
    <row r="10" spans="2:103" s="130" customFormat="1" ht="14.25" x14ac:dyDescent="0.2">
      <c r="B10" s="130" t="s">
        <v>511</v>
      </c>
      <c r="CH10" s="126"/>
      <c r="CI10" s="126"/>
      <c r="CJ10" s="126"/>
      <c r="CK10" s="126"/>
      <c r="CN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31"/>
    </row>
    <row r="11" spans="2:103" s="130" customFormat="1" ht="14.25" x14ac:dyDescent="0.2">
      <c r="B11" s="130" t="s">
        <v>512</v>
      </c>
      <c r="CH11" s="126"/>
      <c r="CI11" s="126"/>
      <c r="CJ11" s="126"/>
      <c r="CK11" s="126"/>
      <c r="CN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31"/>
    </row>
    <row r="12" spans="2:103" s="130" customFormat="1" ht="14.25" x14ac:dyDescent="0.2">
      <c r="CH12" s="126"/>
      <c r="CI12" s="126"/>
      <c r="CJ12" s="126"/>
      <c r="CK12" s="126"/>
      <c r="CN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31"/>
    </row>
    <row r="13" spans="2:103" s="130" customFormat="1" ht="14.25" x14ac:dyDescent="0.2">
      <c r="B13" s="130" t="s">
        <v>513</v>
      </c>
      <c r="CH13" s="126"/>
      <c r="CI13" s="126"/>
      <c r="CJ13" s="126"/>
      <c r="CK13" s="126"/>
      <c r="CN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31"/>
    </row>
    <row r="14" spans="2:103" s="130" customFormat="1" ht="14.25" x14ac:dyDescent="0.2">
      <c r="B14" s="130" t="s">
        <v>514</v>
      </c>
      <c r="CH14" s="126"/>
      <c r="CI14" s="126"/>
      <c r="CJ14" s="126"/>
      <c r="CK14" s="126"/>
      <c r="CN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31"/>
    </row>
    <row r="15" spans="2:103" s="130" customFormat="1" ht="14.25" x14ac:dyDescent="0.2">
      <c r="B15" s="130" t="s">
        <v>515</v>
      </c>
      <c r="CH15" s="126"/>
      <c r="CI15" s="126"/>
      <c r="CJ15" s="126"/>
      <c r="CK15" s="126"/>
      <c r="CN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31"/>
    </row>
    <row r="16" spans="2:103" s="130" customFormat="1" ht="14.25" x14ac:dyDescent="0.2">
      <c r="B16" s="130" t="s">
        <v>516</v>
      </c>
      <c r="CH16" s="126"/>
      <c r="CI16" s="126"/>
      <c r="CJ16" s="126"/>
      <c r="CK16" s="126"/>
      <c r="CN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31"/>
    </row>
    <row r="17" spans="1:104" ht="81.75" customHeight="1" x14ac:dyDescent="0.25">
      <c r="B17" s="138" t="s">
        <v>521</v>
      </c>
    </row>
    <row r="18" spans="1:104" s="118" customFormat="1" x14ac:dyDescent="0.2">
      <c r="A18" s="117"/>
      <c r="B18" s="183"/>
      <c r="C18" s="117"/>
      <c r="D18" s="117"/>
      <c r="E18" s="117"/>
      <c r="F18" s="135"/>
      <c r="G18" s="135"/>
      <c r="H18" s="251" t="s">
        <v>498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2"/>
      <c r="AL18" s="253" t="s">
        <v>489</v>
      </c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2"/>
      <c r="CX18" s="119"/>
      <c r="CY18" s="247" t="s">
        <v>258</v>
      </c>
      <c r="CZ18" s="265" t="s">
        <v>552</v>
      </c>
    </row>
    <row r="19" spans="1:104" s="118" customFormat="1" ht="36" customHeight="1" x14ac:dyDescent="0.2">
      <c r="A19" s="261" t="s">
        <v>736</v>
      </c>
      <c r="B19" s="267" t="s">
        <v>707</v>
      </c>
      <c r="C19" s="236" t="s">
        <v>705</v>
      </c>
      <c r="D19" s="236" t="s">
        <v>704</v>
      </c>
      <c r="E19" s="270" t="s">
        <v>495</v>
      </c>
      <c r="F19" s="243" t="s">
        <v>550</v>
      </c>
      <c r="G19" s="136"/>
      <c r="H19" s="242" t="s">
        <v>497</v>
      </c>
      <c r="I19" s="239"/>
      <c r="J19" s="239"/>
      <c r="K19" s="239"/>
      <c r="L19" s="239"/>
      <c r="M19" s="239"/>
      <c r="N19" s="240" t="s">
        <v>492</v>
      </c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181" t="s">
        <v>735</v>
      </c>
      <c r="AI19" s="240" t="s">
        <v>520</v>
      </c>
      <c r="AJ19" s="241"/>
      <c r="AK19" s="242"/>
      <c r="AL19" s="255" t="s">
        <v>493</v>
      </c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7"/>
      <c r="BB19" s="240" t="s">
        <v>447</v>
      </c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2"/>
      <c r="BN19" s="240" t="s">
        <v>459</v>
      </c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2"/>
      <c r="BZ19" s="240" t="s">
        <v>494</v>
      </c>
      <c r="CA19" s="241"/>
      <c r="CB19" s="241"/>
      <c r="CC19" s="241"/>
      <c r="CD19" s="241"/>
      <c r="CE19" s="241"/>
      <c r="CF19" s="242"/>
      <c r="CG19" s="240" t="s">
        <v>478</v>
      </c>
      <c r="CH19" s="241"/>
      <c r="CI19" s="241"/>
      <c r="CJ19" s="242"/>
      <c r="CK19" s="240" t="s">
        <v>500</v>
      </c>
      <c r="CL19" s="241"/>
      <c r="CM19" s="241"/>
      <c r="CN19" s="242"/>
      <c r="CO19" s="240" t="s">
        <v>480</v>
      </c>
      <c r="CP19" s="241"/>
      <c r="CQ19" s="241"/>
      <c r="CR19" s="241"/>
      <c r="CS19" s="241"/>
      <c r="CT19" s="241"/>
      <c r="CU19" s="241"/>
      <c r="CV19" s="241"/>
      <c r="CW19" s="242"/>
      <c r="CX19" s="245" t="s">
        <v>251</v>
      </c>
      <c r="CY19" s="248"/>
      <c r="CZ19" s="248"/>
    </row>
    <row r="20" spans="1:104" s="118" customFormat="1" ht="63.75" customHeight="1" x14ac:dyDescent="0.2">
      <c r="A20" s="262"/>
      <c r="B20" s="268"/>
      <c r="C20" s="237"/>
      <c r="D20" s="237"/>
      <c r="E20" s="270"/>
      <c r="F20" s="264"/>
      <c r="G20" s="243" t="s">
        <v>490</v>
      </c>
      <c r="H20" s="239" t="s">
        <v>517</v>
      </c>
      <c r="I20" s="239"/>
      <c r="J20" s="239"/>
      <c r="K20" s="239"/>
      <c r="L20" s="240" t="s">
        <v>71</v>
      </c>
      <c r="M20" s="242"/>
      <c r="N20" s="245" t="s">
        <v>490</v>
      </c>
      <c r="O20" s="240" t="s">
        <v>525</v>
      </c>
      <c r="P20" s="241"/>
      <c r="Q20" s="241"/>
      <c r="R20" s="258" t="s">
        <v>518</v>
      </c>
      <c r="S20" s="259"/>
      <c r="T20" s="259"/>
      <c r="U20" s="260"/>
      <c r="V20" s="240" t="s">
        <v>734</v>
      </c>
      <c r="W20" s="241"/>
      <c r="X20" s="241"/>
      <c r="Y20" s="242"/>
      <c r="Z20" s="240" t="s">
        <v>531</v>
      </c>
      <c r="AA20" s="241"/>
      <c r="AB20" s="241"/>
      <c r="AC20" s="242"/>
      <c r="AD20" s="240" t="s">
        <v>519</v>
      </c>
      <c r="AE20" s="241"/>
      <c r="AF20" s="241"/>
      <c r="AG20" s="242"/>
      <c r="AH20" s="245" t="s">
        <v>732</v>
      </c>
      <c r="AI20" s="239" t="s">
        <v>490</v>
      </c>
      <c r="AJ20" s="239" t="s">
        <v>430</v>
      </c>
      <c r="AK20" s="239" t="s">
        <v>491</v>
      </c>
      <c r="AL20" s="239" t="s">
        <v>490</v>
      </c>
      <c r="AM20" s="239" t="s">
        <v>432</v>
      </c>
      <c r="AN20" s="239"/>
      <c r="AO20" s="239"/>
      <c r="AP20" s="239"/>
      <c r="AQ20" s="239"/>
      <c r="AR20" s="239" t="s">
        <v>437</v>
      </c>
      <c r="AS20" s="239"/>
      <c r="AT20" s="239"/>
      <c r="AU20" s="239" t="s">
        <v>440</v>
      </c>
      <c r="AV20" s="239"/>
      <c r="AW20" s="239"/>
      <c r="AX20" s="239" t="s">
        <v>443</v>
      </c>
      <c r="AY20" s="239"/>
      <c r="AZ20" s="239"/>
      <c r="BA20" s="266" t="s">
        <v>446</v>
      </c>
      <c r="BB20" s="245" t="s">
        <v>490</v>
      </c>
      <c r="BC20" s="239" t="s">
        <v>448</v>
      </c>
      <c r="BD20" s="239" t="s">
        <v>449</v>
      </c>
      <c r="BE20" s="239" t="s">
        <v>450</v>
      </c>
      <c r="BF20" s="239" t="s">
        <v>451</v>
      </c>
      <c r="BG20" s="239" t="s">
        <v>452</v>
      </c>
      <c r="BH20" s="239" t="s">
        <v>453</v>
      </c>
      <c r="BI20" s="239" t="s">
        <v>454</v>
      </c>
      <c r="BJ20" s="239" t="s">
        <v>455</v>
      </c>
      <c r="BK20" s="239" t="s">
        <v>456</v>
      </c>
      <c r="BL20" s="239" t="s">
        <v>457</v>
      </c>
      <c r="BM20" s="239" t="s">
        <v>458</v>
      </c>
      <c r="BN20" s="245" t="s">
        <v>490</v>
      </c>
      <c r="BO20" s="239" t="s">
        <v>460</v>
      </c>
      <c r="BP20" s="239" t="s">
        <v>461</v>
      </c>
      <c r="BQ20" s="239" t="s">
        <v>462</v>
      </c>
      <c r="BR20" s="239" t="s">
        <v>463</v>
      </c>
      <c r="BS20" s="239" t="s">
        <v>464</v>
      </c>
      <c r="BT20" s="239" t="s">
        <v>465</v>
      </c>
      <c r="BU20" s="239" t="s">
        <v>466</v>
      </c>
      <c r="BV20" s="239" t="s">
        <v>467</v>
      </c>
      <c r="BW20" s="239" t="s">
        <v>468</v>
      </c>
      <c r="BX20" s="239" t="s">
        <v>469</v>
      </c>
      <c r="BY20" s="239" t="s">
        <v>470</v>
      </c>
      <c r="BZ20" s="239" t="s">
        <v>490</v>
      </c>
      <c r="CA20" s="239" t="s">
        <v>499</v>
      </c>
      <c r="CB20" s="239" t="s">
        <v>471</v>
      </c>
      <c r="CC20" s="239" t="s">
        <v>472</v>
      </c>
      <c r="CD20" s="239" t="s">
        <v>473</v>
      </c>
      <c r="CE20" s="239" t="s">
        <v>474</v>
      </c>
      <c r="CF20" s="239" t="s">
        <v>475</v>
      </c>
      <c r="CG20" s="239" t="s">
        <v>490</v>
      </c>
      <c r="CH20" s="239" t="s">
        <v>479</v>
      </c>
      <c r="CI20" s="239" t="s">
        <v>476</v>
      </c>
      <c r="CJ20" s="239" t="s">
        <v>477</v>
      </c>
      <c r="CK20" s="239" t="s">
        <v>490</v>
      </c>
      <c r="CL20" s="245" t="s">
        <v>517</v>
      </c>
      <c r="CM20" s="240" t="s">
        <v>71</v>
      </c>
      <c r="CN20" s="242"/>
      <c r="CO20" s="239" t="s">
        <v>490</v>
      </c>
      <c r="CP20" s="239" t="s">
        <v>481</v>
      </c>
      <c r="CQ20" s="239" t="s">
        <v>482</v>
      </c>
      <c r="CR20" s="239" t="s">
        <v>483</v>
      </c>
      <c r="CS20" s="239" t="s">
        <v>484</v>
      </c>
      <c r="CT20" s="239" t="s">
        <v>485</v>
      </c>
      <c r="CU20" s="239" t="s">
        <v>486</v>
      </c>
      <c r="CV20" s="239" t="s">
        <v>487</v>
      </c>
      <c r="CW20" s="239" t="s">
        <v>488</v>
      </c>
      <c r="CX20" s="250"/>
      <c r="CY20" s="248"/>
      <c r="CZ20" s="248"/>
    </row>
    <row r="21" spans="1:104" s="123" customFormat="1" ht="123" customHeight="1" x14ac:dyDescent="0.2">
      <c r="A21" s="263"/>
      <c r="B21" s="269"/>
      <c r="C21" s="238"/>
      <c r="D21" s="238"/>
      <c r="E21" s="270"/>
      <c r="F21" s="244"/>
      <c r="G21" s="244"/>
      <c r="H21" s="121" t="s">
        <v>490</v>
      </c>
      <c r="I21" s="120" t="s">
        <v>426</v>
      </c>
      <c r="J21" s="120" t="s">
        <v>427</v>
      </c>
      <c r="K21" s="120" t="s">
        <v>428</v>
      </c>
      <c r="L21" s="122" t="s">
        <v>490</v>
      </c>
      <c r="M21" s="120" t="s">
        <v>429</v>
      </c>
      <c r="N21" s="250"/>
      <c r="O21" s="122" t="s">
        <v>490</v>
      </c>
      <c r="P21" s="120" t="s">
        <v>430</v>
      </c>
      <c r="Q21" s="120" t="s">
        <v>537</v>
      </c>
      <c r="R21" s="122" t="s">
        <v>490</v>
      </c>
      <c r="S21" s="120" t="s">
        <v>430</v>
      </c>
      <c r="T21" s="120" t="s">
        <v>491</v>
      </c>
      <c r="U21" s="120" t="s">
        <v>431</v>
      </c>
      <c r="V21" s="122" t="s">
        <v>490</v>
      </c>
      <c r="W21" s="120" t="s">
        <v>430</v>
      </c>
      <c r="X21" s="120" t="s">
        <v>491</v>
      </c>
      <c r="Y21" s="120" t="s">
        <v>431</v>
      </c>
      <c r="Z21" s="122" t="s">
        <v>490</v>
      </c>
      <c r="AA21" s="120" t="s">
        <v>430</v>
      </c>
      <c r="AB21" s="120" t="s">
        <v>491</v>
      </c>
      <c r="AC21" s="120" t="s">
        <v>431</v>
      </c>
      <c r="AD21" s="122" t="s">
        <v>490</v>
      </c>
      <c r="AE21" s="120" t="s">
        <v>430</v>
      </c>
      <c r="AF21" s="120" t="s">
        <v>491</v>
      </c>
      <c r="AG21" s="120" t="s">
        <v>431</v>
      </c>
      <c r="AH21" s="246"/>
      <c r="AI21" s="239"/>
      <c r="AJ21" s="239"/>
      <c r="AK21" s="239"/>
      <c r="AL21" s="239"/>
      <c r="AM21" s="122" t="s">
        <v>490</v>
      </c>
      <c r="AN21" s="120" t="s">
        <v>433</v>
      </c>
      <c r="AO21" s="120" t="s">
        <v>434</v>
      </c>
      <c r="AP21" s="120" t="s">
        <v>435</v>
      </c>
      <c r="AQ21" s="120" t="s">
        <v>436</v>
      </c>
      <c r="AR21" s="122" t="s">
        <v>490</v>
      </c>
      <c r="AS21" s="120" t="s">
        <v>438</v>
      </c>
      <c r="AT21" s="120" t="s">
        <v>439</v>
      </c>
      <c r="AU21" s="122" t="s">
        <v>490</v>
      </c>
      <c r="AV21" s="120" t="s">
        <v>441</v>
      </c>
      <c r="AW21" s="120" t="s">
        <v>442</v>
      </c>
      <c r="AX21" s="122" t="s">
        <v>490</v>
      </c>
      <c r="AY21" s="120" t="s">
        <v>444</v>
      </c>
      <c r="AZ21" s="120" t="s">
        <v>445</v>
      </c>
      <c r="BA21" s="266"/>
      <c r="BB21" s="254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54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46"/>
      <c r="CM21" s="122" t="s">
        <v>30</v>
      </c>
      <c r="CN21" s="120" t="s">
        <v>429</v>
      </c>
      <c r="CO21" s="239"/>
      <c r="CP21" s="239"/>
      <c r="CQ21" s="239"/>
      <c r="CR21" s="239"/>
      <c r="CS21" s="239"/>
      <c r="CT21" s="239"/>
      <c r="CU21" s="239"/>
      <c r="CV21" s="239"/>
      <c r="CW21" s="239"/>
      <c r="CX21" s="246"/>
      <c r="CY21" s="249"/>
      <c r="CZ21" s="249"/>
    </row>
    <row r="22" spans="1:104" s="126" customFormat="1" ht="14.25" x14ac:dyDescent="0.2">
      <c r="A22" s="127">
        <v>1</v>
      </c>
      <c r="B22" s="127">
        <v>2</v>
      </c>
      <c r="C22" s="127">
        <v>3</v>
      </c>
      <c r="D22" s="127">
        <v>4</v>
      </c>
      <c r="E22" s="127">
        <v>5</v>
      </c>
      <c r="F22" s="127">
        <v>6</v>
      </c>
      <c r="G22" s="127">
        <v>7</v>
      </c>
      <c r="H22" s="127">
        <v>8</v>
      </c>
      <c r="I22" s="127">
        <v>9</v>
      </c>
      <c r="J22" s="127">
        <v>10</v>
      </c>
      <c r="K22" s="127">
        <v>11</v>
      </c>
      <c r="L22" s="127">
        <v>12</v>
      </c>
      <c r="M22" s="127">
        <v>13</v>
      </c>
      <c r="N22" s="127">
        <v>14</v>
      </c>
      <c r="O22" s="127">
        <v>15</v>
      </c>
      <c r="P22" s="127">
        <v>16</v>
      </c>
      <c r="Q22" s="127">
        <v>17</v>
      </c>
      <c r="R22" s="127">
        <v>18</v>
      </c>
      <c r="S22" s="127">
        <v>19</v>
      </c>
      <c r="T22" s="127">
        <v>20</v>
      </c>
      <c r="U22" s="127">
        <v>21</v>
      </c>
      <c r="V22" s="127">
        <v>22</v>
      </c>
      <c r="W22" s="127">
        <v>23</v>
      </c>
      <c r="X22" s="127">
        <v>24</v>
      </c>
      <c r="Y22" s="127">
        <v>25</v>
      </c>
      <c r="Z22" s="127">
        <v>26</v>
      </c>
      <c r="AA22" s="127">
        <v>27</v>
      </c>
      <c r="AB22" s="127">
        <v>28</v>
      </c>
      <c r="AC22" s="127">
        <v>29</v>
      </c>
      <c r="AD22" s="127">
        <v>30</v>
      </c>
      <c r="AE22" s="127">
        <v>31</v>
      </c>
      <c r="AF22" s="127">
        <v>32</v>
      </c>
      <c r="AG22" s="127">
        <v>33</v>
      </c>
      <c r="AH22" s="127">
        <v>34</v>
      </c>
      <c r="AI22" s="127">
        <v>35</v>
      </c>
      <c r="AJ22" s="127">
        <v>36</v>
      </c>
      <c r="AK22" s="127">
        <v>37</v>
      </c>
      <c r="AL22" s="127">
        <v>38</v>
      </c>
      <c r="AM22" s="127">
        <v>39</v>
      </c>
      <c r="AN22" s="127">
        <v>40</v>
      </c>
      <c r="AO22" s="127">
        <v>41</v>
      </c>
      <c r="AP22" s="127">
        <v>42</v>
      </c>
      <c r="AQ22" s="127">
        <v>43</v>
      </c>
      <c r="AR22" s="127">
        <v>44</v>
      </c>
      <c r="AS22" s="127">
        <v>45</v>
      </c>
      <c r="AT22" s="127">
        <v>46</v>
      </c>
      <c r="AU22" s="127">
        <v>47</v>
      </c>
      <c r="AV22" s="127">
        <v>48</v>
      </c>
      <c r="AW22" s="127">
        <v>49</v>
      </c>
      <c r="AX22" s="127">
        <v>50</v>
      </c>
      <c r="AY22" s="127">
        <v>51</v>
      </c>
      <c r="AZ22" s="127">
        <v>52</v>
      </c>
      <c r="BA22" s="127">
        <v>53</v>
      </c>
      <c r="BB22" s="127">
        <v>54</v>
      </c>
      <c r="BC22" s="127">
        <v>55</v>
      </c>
      <c r="BD22" s="127">
        <v>56</v>
      </c>
      <c r="BE22" s="127">
        <v>57</v>
      </c>
      <c r="BF22" s="127">
        <v>58</v>
      </c>
      <c r="BG22" s="127">
        <v>59</v>
      </c>
      <c r="BH22" s="127">
        <v>60</v>
      </c>
      <c r="BI22" s="127">
        <v>61</v>
      </c>
      <c r="BJ22" s="127">
        <v>62</v>
      </c>
      <c r="BK22" s="127">
        <v>63</v>
      </c>
      <c r="BL22" s="127">
        <v>64</v>
      </c>
      <c r="BM22" s="127">
        <v>65</v>
      </c>
      <c r="BN22" s="127">
        <v>66</v>
      </c>
      <c r="BO22" s="127">
        <v>67</v>
      </c>
      <c r="BP22" s="127">
        <v>68</v>
      </c>
      <c r="BQ22" s="127">
        <v>69</v>
      </c>
      <c r="BR22" s="127">
        <v>70</v>
      </c>
      <c r="BS22" s="127">
        <v>71</v>
      </c>
      <c r="BT22" s="127">
        <v>72</v>
      </c>
      <c r="BU22" s="127">
        <v>73</v>
      </c>
      <c r="BV22" s="127">
        <v>74</v>
      </c>
      <c r="BW22" s="127">
        <v>75</v>
      </c>
      <c r="BX22" s="127">
        <v>76</v>
      </c>
      <c r="BY22" s="127">
        <v>77</v>
      </c>
      <c r="BZ22" s="127">
        <v>78</v>
      </c>
      <c r="CA22" s="127">
        <v>79</v>
      </c>
      <c r="CB22" s="127">
        <v>80</v>
      </c>
      <c r="CC22" s="127">
        <v>81</v>
      </c>
      <c r="CD22" s="127">
        <v>82</v>
      </c>
      <c r="CE22" s="127">
        <v>83</v>
      </c>
      <c r="CF22" s="127">
        <v>84</v>
      </c>
      <c r="CG22" s="127">
        <v>85</v>
      </c>
      <c r="CH22" s="127">
        <v>86</v>
      </c>
      <c r="CI22" s="127">
        <v>87</v>
      </c>
      <c r="CJ22" s="127">
        <v>88</v>
      </c>
      <c r="CK22" s="127">
        <v>89</v>
      </c>
      <c r="CL22" s="127">
        <v>90</v>
      </c>
      <c r="CM22" s="127">
        <v>91</v>
      </c>
      <c r="CN22" s="127">
        <v>92</v>
      </c>
      <c r="CO22" s="127">
        <v>93</v>
      </c>
      <c r="CP22" s="127">
        <v>94</v>
      </c>
      <c r="CQ22" s="127">
        <v>95</v>
      </c>
      <c r="CR22" s="127">
        <v>96</v>
      </c>
      <c r="CS22" s="127">
        <v>97</v>
      </c>
      <c r="CT22" s="127">
        <v>98</v>
      </c>
      <c r="CU22" s="127">
        <v>99</v>
      </c>
      <c r="CV22" s="127">
        <v>100</v>
      </c>
      <c r="CW22" s="127">
        <v>101</v>
      </c>
      <c r="CX22" s="127">
        <v>102</v>
      </c>
      <c r="CY22" s="127">
        <v>103</v>
      </c>
      <c r="CZ22" s="127">
        <v>104</v>
      </c>
    </row>
    <row r="23" spans="1:104" s="130" customFormat="1" ht="15" x14ac:dyDescent="0.2">
      <c r="A23" s="186">
        <v>611</v>
      </c>
      <c r="B23" s="187" t="s">
        <v>627</v>
      </c>
      <c r="C23" s="188" t="s">
        <v>553</v>
      </c>
      <c r="D23" s="188" t="s">
        <v>554</v>
      </c>
      <c r="E23" s="188" t="s">
        <v>551</v>
      </c>
      <c r="F23" s="188">
        <v>2920</v>
      </c>
      <c r="G23" s="176">
        <f>H23+L23</f>
        <v>868000</v>
      </c>
      <c r="H23" s="177">
        <f>I23/J23*K23</f>
        <v>666666.66666666663</v>
      </c>
      <c r="I23" s="190">
        <v>1000000</v>
      </c>
      <c r="J23" s="191">
        <v>3000</v>
      </c>
      <c r="K23" s="191">
        <v>2000</v>
      </c>
      <c r="L23" s="178">
        <f>H23*M23</f>
        <v>201333.33333333331</v>
      </c>
      <c r="M23" s="192">
        <v>0.30199999999999999</v>
      </c>
      <c r="N23" s="178">
        <f>O23+R23+V23+Z23+AD23</f>
        <v>31001000</v>
      </c>
      <c r="O23" s="178">
        <f>P23*Q23</f>
        <v>1000000</v>
      </c>
      <c r="P23" s="191">
        <v>1</v>
      </c>
      <c r="Q23" s="189">
        <v>1000000</v>
      </c>
      <c r="R23" s="179">
        <f>IF(U23=0,0,S23*T23/U23)</f>
        <v>30000000</v>
      </c>
      <c r="S23" s="191">
        <v>150</v>
      </c>
      <c r="T23" s="191">
        <v>200000</v>
      </c>
      <c r="U23" s="191">
        <v>1</v>
      </c>
      <c r="V23" s="179">
        <f>IF(Y23=0,0,W23*X23/Y23)</f>
        <v>0</v>
      </c>
      <c r="W23" s="191">
        <v>0</v>
      </c>
      <c r="X23" s="191">
        <v>0</v>
      </c>
      <c r="Y23" s="191">
        <v>0</v>
      </c>
      <c r="Z23" s="179">
        <f>IF(AC23=0,0,AA23*AB23/AC23)</f>
        <v>1000</v>
      </c>
      <c r="AA23" s="191">
        <v>50</v>
      </c>
      <c r="AB23" s="191">
        <v>20</v>
      </c>
      <c r="AC23" s="191">
        <v>1</v>
      </c>
      <c r="AD23" s="179">
        <f>IF(AG23=0,0,AE23*AF23/AG23)</f>
        <v>0</v>
      </c>
      <c r="AE23" s="191">
        <v>0</v>
      </c>
      <c r="AF23" s="191">
        <v>0</v>
      </c>
      <c r="AG23" s="191">
        <v>0</v>
      </c>
      <c r="AH23" s="191"/>
      <c r="AI23" s="179">
        <f>AJ23*AK23</f>
        <v>57000</v>
      </c>
      <c r="AJ23" s="191">
        <v>1</v>
      </c>
      <c r="AK23" s="191">
        <v>57000</v>
      </c>
      <c r="AL23" s="177">
        <f>AM23+AR23+AU23+AX23+BA23</f>
        <v>4400</v>
      </c>
      <c r="AM23" s="177">
        <f>(AN23*AO23+AP23*AQ23)*(1-BA23)</f>
        <v>2000</v>
      </c>
      <c r="AN23" s="189">
        <v>100</v>
      </c>
      <c r="AO23" s="189">
        <v>10</v>
      </c>
      <c r="AP23" s="189">
        <v>100</v>
      </c>
      <c r="AQ23" s="189">
        <v>10</v>
      </c>
      <c r="AR23" s="177">
        <f>AS23*AT23*(1-BA23)</f>
        <v>1000</v>
      </c>
      <c r="AS23" s="189">
        <v>100</v>
      </c>
      <c r="AT23" s="189">
        <v>10</v>
      </c>
      <c r="AU23" s="177">
        <f>AV23*AW23*0.5*(1-BA23)</f>
        <v>500</v>
      </c>
      <c r="AV23" s="189">
        <v>100</v>
      </c>
      <c r="AW23" s="189">
        <v>10</v>
      </c>
      <c r="AX23" s="179">
        <f>AY23*AZ23*0.9*(1-BA23)</f>
        <v>900</v>
      </c>
      <c r="AY23" s="191">
        <v>100</v>
      </c>
      <c r="AZ23" s="191">
        <v>10</v>
      </c>
      <c r="BA23" s="193">
        <v>0</v>
      </c>
      <c r="BB23" s="179">
        <f>BC23+BD23+BE23+BF23+BG23+BH23+BI23+BJ23+BK23+BL23+BM23</f>
        <v>475000</v>
      </c>
      <c r="BC23" s="191">
        <v>0</v>
      </c>
      <c r="BD23" s="191">
        <v>50000</v>
      </c>
      <c r="BE23" s="191">
        <v>0</v>
      </c>
      <c r="BF23" s="191">
        <v>15000</v>
      </c>
      <c r="BG23" s="191">
        <v>200000</v>
      </c>
      <c r="BH23" s="191">
        <v>200000</v>
      </c>
      <c r="BI23" s="191">
        <v>0</v>
      </c>
      <c r="BJ23" s="191">
        <v>0</v>
      </c>
      <c r="BK23" s="191">
        <v>10000</v>
      </c>
      <c r="BL23" s="191">
        <v>0</v>
      </c>
      <c r="BM23" s="191">
        <v>0</v>
      </c>
      <c r="BN23" s="179">
        <f>BO23+BP23+BQ23+BR23+BS23+BT23+BU23+BV23+BW23+BX23+BY23</f>
        <v>530000</v>
      </c>
      <c r="BO23" s="191">
        <v>100000</v>
      </c>
      <c r="BP23" s="191">
        <v>0</v>
      </c>
      <c r="BQ23" s="191">
        <v>0</v>
      </c>
      <c r="BR23" s="191">
        <v>0</v>
      </c>
      <c r="BS23" s="191">
        <v>0</v>
      </c>
      <c r="BT23" s="191">
        <v>0</v>
      </c>
      <c r="BU23" s="191">
        <v>0</v>
      </c>
      <c r="BV23" s="191">
        <v>30000</v>
      </c>
      <c r="BW23" s="191">
        <v>100000</v>
      </c>
      <c r="BX23" s="191">
        <v>300000</v>
      </c>
      <c r="BY23" s="191">
        <v>0</v>
      </c>
      <c r="BZ23" s="179">
        <f>CA23+CB23+CC23+CD23+CE23+CF23</f>
        <v>200100</v>
      </c>
      <c r="CA23" s="191">
        <v>100</v>
      </c>
      <c r="CB23" s="191">
        <v>50000</v>
      </c>
      <c r="CC23" s="191">
        <v>50000</v>
      </c>
      <c r="CD23" s="191">
        <v>0</v>
      </c>
      <c r="CE23" s="191">
        <v>100000</v>
      </c>
      <c r="CF23" s="191">
        <v>0</v>
      </c>
      <c r="CG23" s="179">
        <f>CH23+CI23+CJ23</f>
        <v>200000</v>
      </c>
      <c r="CH23" s="191">
        <v>100000</v>
      </c>
      <c r="CI23" s="191">
        <v>100000</v>
      </c>
      <c r="CJ23" s="191">
        <v>0</v>
      </c>
      <c r="CK23" s="178">
        <f>CL23+CM23</f>
        <v>651000</v>
      </c>
      <c r="CL23" s="189">
        <v>500000</v>
      </c>
      <c r="CM23" s="178">
        <f>CL23*CN23</f>
        <v>151000</v>
      </c>
      <c r="CN23" s="192">
        <v>0.30199999999999999</v>
      </c>
      <c r="CO23" s="179">
        <f>CP23+CQ23+CR23+CS23+CT23+CU23+CV23+CW23</f>
        <v>25000</v>
      </c>
      <c r="CP23" s="191">
        <v>0</v>
      </c>
      <c r="CQ23" s="191">
        <v>0</v>
      </c>
      <c r="CR23" s="191">
        <v>0</v>
      </c>
      <c r="CS23" s="191">
        <v>0</v>
      </c>
      <c r="CT23" s="191">
        <v>0</v>
      </c>
      <c r="CU23" s="191">
        <v>25000</v>
      </c>
      <c r="CV23" s="191">
        <v>0</v>
      </c>
      <c r="CW23" s="191">
        <v>0</v>
      </c>
      <c r="CX23" s="191">
        <v>100</v>
      </c>
      <c r="CY23" s="178">
        <f>G23+N23+AH23+AI23+AL23+BB23+BN23+BZ23+CG23+CK23+CO23+CX23</f>
        <v>34011600</v>
      </c>
      <c r="CZ23" s="178">
        <f t="shared" ref="CZ23:CZ30" si="0">CY23/F23</f>
        <v>11647.808219178081</v>
      </c>
    </row>
    <row r="24" spans="1:104" s="130" customFormat="1" ht="15" x14ac:dyDescent="0.2">
      <c r="A24" s="186">
        <v>611</v>
      </c>
      <c r="B24" s="187" t="s">
        <v>628</v>
      </c>
      <c r="C24" s="188" t="s">
        <v>553</v>
      </c>
      <c r="D24" s="188" t="s">
        <v>555</v>
      </c>
      <c r="E24" s="188"/>
      <c r="F24" s="188"/>
      <c r="G24" s="176">
        <f t="shared" ref="G24:G35" si="1">H24+L24</f>
        <v>0</v>
      </c>
      <c r="H24" s="179"/>
      <c r="I24" s="191"/>
      <c r="J24" s="191"/>
      <c r="K24" s="191"/>
      <c r="L24" s="178">
        <f t="shared" ref="L24:L39" si="2">H24*M24</f>
        <v>0</v>
      </c>
      <c r="M24" s="193"/>
      <c r="N24" s="179">
        <f t="shared" ref="N24:N39" si="3">O24+R24+V24+Z24+AD24</f>
        <v>0</v>
      </c>
      <c r="O24" s="178">
        <f t="shared" ref="O24:O39" si="4">P24*Q24</f>
        <v>0</v>
      </c>
      <c r="P24" s="191"/>
      <c r="Q24" s="191"/>
      <c r="R24" s="179">
        <f t="shared" ref="R24:R39" si="5">IF(U24=0,0,S24*T24/U24)</f>
        <v>0</v>
      </c>
      <c r="S24" s="191"/>
      <c r="T24" s="191"/>
      <c r="U24" s="191"/>
      <c r="V24" s="179">
        <f t="shared" ref="V24:V39" si="6">IF(Y24=0,0,W24*X24/Y24)</f>
        <v>0</v>
      </c>
      <c r="W24" s="191"/>
      <c r="X24" s="191"/>
      <c r="Y24" s="191"/>
      <c r="Z24" s="179">
        <f t="shared" ref="Z24:Z39" si="7">IF(AC24=0,0,AA24*AB24/AC24)</f>
        <v>0</v>
      </c>
      <c r="AA24" s="191"/>
      <c r="AB24" s="191"/>
      <c r="AC24" s="191"/>
      <c r="AD24" s="179">
        <f t="shared" ref="AD24:AD39" si="8">IF(AG24=0,0,AE24*AF24/AG24)</f>
        <v>0</v>
      </c>
      <c r="AE24" s="191"/>
      <c r="AF24" s="191"/>
      <c r="AG24" s="191"/>
      <c r="AH24" s="191"/>
      <c r="AI24" s="179">
        <f t="shared" ref="AI24:AI39" si="9">AJ24*AK24</f>
        <v>0</v>
      </c>
      <c r="AJ24" s="191"/>
      <c r="AK24" s="191"/>
      <c r="AL24" s="177">
        <f t="shared" ref="AL24:AL39" si="10">AM24+AR24+AU24+AX24+BA24</f>
        <v>0</v>
      </c>
      <c r="AM24" s="177">
        <f t="shared" ref="AM24:AM39" si="11">(AN24*AO24+AP24*AQ24)*(1-BA24)</f>
        <v>0</v>
      </c>
      <c r="AN24" s="191"/>
      <c r="AO24" s="191"/>
      <c r="AP24" s="191"/>
      <c r="AQ24" s="191"/>
      <c r="AR24" s="177">
        <f t="shared" ref="AR24:AR39" si="12">AS24*AT24*(1-BA24)</f>
        <v>0</v>
      </c>
      <c r="AS24" s="191"/>
      <c r="AT24" s="191"/>
      <c r="AU24" s="177">
        <f t="shared" ref="AU24:AU39" si="13">AV24*AW24*0.5*(1-BA24)</f>
        <v>0</v>
      </c>
      <c r="AV24" s="191"/>
      <c r="AW24" s="191"/>
      <c r="AX24" s="179">
        <f t="shared" ref="AX24:AX39" si="14">AY24*AZ24*0.9*(1-BA24)</f>
        <v>0</v>
      </c>
      <c r="AY24" s="191"/>
      <c r="AZ24" s="191"/>
      <c r="BA24" s="193"/>
      <c r="BB24" s="179">
        <f t="shared" ref="BB24:BB39" si="15">BC24+BD24+BE24+BF24+BG24+BH24+BI24+BJ24+BK24+BL24+BM24</f>
        <v>0</v>
      </c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79">
        <f t="shared" ref="BN24:BN39" si="16">BO24+BP24+BQ24+BR24+BS24+BT24+BU24+BV24+BW24+BX24+BY24</f>
        <v>0</v>
      </c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79">
        <f t="shared" ref="BZ24:BZ39" si="17">CB24+CC24+CD24+CE24+CF24</f>
        <v>0</v>
      </c>
      <c r="CA24" s="191"/>
      <c r="CB24" s="191"/>
      <c r="CC24" s="191"/>
      <c r="CD24" s="191"/>
      <c r="CE24" s="191"/>
      <c r="CF24" s="191"/>
      <c r="CG24" s="179">
        <f t="shared" ref="CG24:CG39" si="18">CH24+CI24+CJ24</f>
        <v>0</v>
      </c>
      <c r="CH24" s="191"/>
      <c r="CI24" s="191"/>
      <c r="CJ24" s="191"/>
      <c r="CK24" s="178">
        <f t="shared" ref="CK24:CK39" si="19">CL24+CM24</f>
        <v>0</v>
      </c>
      <c r="CL24" s="191"/>
      <c r="CM24" s="179">
        <f t="shared" ref="CM24:CM39" si="20">CL24*CN24</f>
        <v>0</v>
      </c>
      <c r="CN24" s="191"/>
      <c r="CO24" s="179">
        <f t="shared" ref="CO24:CO39" si="21">CP24+CQ24+CR24+CS24+CT24+CU24+CV24+CW24</f>
        <v>0</v>
      </c>
      <c r="CP24" s="191"/>
      <c r="CQ24" s="191"/>
      <c r="CR24" s="191"/>
      <c r="CS24" s="191"/>
      <c r="CT24" s="191"/>
      <c r="CU24" s="191"/>
      <c r="CV24" s="191"/>
      <c r="CW24" s="191"/>
      <c r="CX24" s="191"/>
      <c r="CY24" s="179"/>
      <c r="CZ24" s="178" t="e">
        <f t="shared" si="0"/>
        <v>#DIV/0!</v>
      </c>
    </row>
    <row r="25" spans="1:104" s="130" customFormat="1" ht="15" x14ac:dyDescent="0.2">
      <c r="A25" s="186">
        <v>611</v>
      </c>
      <c r="B25" s="187" t="s">
        <v>629</v>
      </c>
      <c r="C25" s="188" t="s">
        <v>553</v>
      </c>
      <c r="D25" s="188" t="s">
        <v>556</v>
      </c>
      <c r="E25" s="188"/>
      <c r="F25" s="188"/>
      <c r="G25" s="176">
        <f t="shared" si="1"/>
        <v>0</v>
      </c>
      <c r="H25" s="179"/>
      <c r="I25" s="191"/>
      <c r="J25" s="191"/>
      <c r="K25" s="191"/>
      <c r="L25" s="178">
        <f t="shared" si="2"/>
        <v>0</v>
      </c>
      <c r="M25" s="193"/>
      <c r="N25" s="179">
        <f t="shared" si="3"/>
        <v>0</v>
      </c>
      <c r="O25" s="178">
        <f t="shared" si="4"/>
        <v>0</v>
      </c>
      <c r="P25" s="191"/>
      <c r="Q25" s="191"/>
      <c r="R25" s="179">
        <f t="shared" si="5"/>
        <v>0</v>
      </c>
      <c r="S25" s="191"/>
      <c r="T25" s="191"/>
      <c r="U25" s="191"/>
      <c r="V25" s="179">
        <f t="shared" si="6"/>
        <v>0</v>
      </c>
      <c r="W25" s="191"/>
      <c r="X25" s="191"/>
      <c r="Y25" s="191"/>
      <c r="Z25" s="179">
        <f t="shared" si="7"/>
        <v>0</v>
      </c>
      <c r="AA25" s="191"/>
      <c r="AB25" s="191"/>
      <c r="AC25" s="191"/>
      <c r="AD25" s="179">
        <f t="shared" si="8"/>
        <v>0</v>
      </c>
      <c r="AE25" s="191"/>
      <c r="AF25" s="191"/>
      <c r="AG25" s="191"/>
      <c r="AH25" s="191"/>
      <c r="AI25" s="179">
        <f t="shared" si="9"/>
        <v>0</v>
      </c>
      <c r="AJ25" s="191"/>
      <c r="AK25" s="191"/>
      <c r="AL25" s="177">
        <f t="shared" si="10"/>
        <v>0</v>
      </c>
      <c r="AM25" s="177">
        <f t="shared" si="11"/>
        <v>0</v>
      </c>
      <c r="AN25" s="191"/>
      <c r="AO25" s="191"/>
      <c r="AP25" s="191"/>
      <c r="AQ25" s="191"/>
      <c r="AR25" s="177">
        <f t="shared" si="12"/>
        <v>0</v>
      </c>
      <c r="AS25" s="191"/>
      <c r="AT25" s="191"/>
      <c r="AU25" s="177">
        <f t="shared" si="13"/>
        <v>0</v>
      </c>
      <c r="AV25" s="191"/>
      <c r="AW25" s="191"/>
      <c r="AX25" s="179">
        <f t="shared" si="14"/>
        <v>0</v>
      </c>
      <c r="AY25" s="191"/>
      <c r="AZ25" s="191"/>
      <c r="BA25" s="193"/>
      <c r="BB25" s="179">
        <f t="shared" si="15"/>
        <v>0</v>
      </c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79">
        <f t="shared" si="16"/>
        <v>0</v>
      </c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79">
        <f t="shared" si="17"/>
        <v>0</v>
      </c>
      <c r="CA25" s="191"/>
      <c r="CB25" s="191"/>
      <c r="CC25" s="191"/>
      <c r="CD25" s="191"/>
      <c r="CE25" s="191"/>
      <c r="CF25" s="191"/>
      <c r="CG25" s="179">
        <f t="shared" si="18"/>
        <v>0</v>
      </c>
      <c r="CH25" s="191"/>
      <c r="CI25" s="191"/>
      <c r="CJ25" s="191"/>
      <c r="CK25" s="178">
        <f t="shared" si="19"/>
        <v>0</v>
      </c>
      <c r="CL25" s="191"/>
      <c r="CM25" s="179">
        <f t="shared" si="20"/>
        <v>0</v>
      </c>
      <c r="CN25" s="191"/>
      <c r="CO25" s="179">
        <f t="shared" si="21"/>
        <v>0</v>
      </c>
      <c r="CP25" s="191"/>
      <c r="CQ25" s="191"/>
      <c r="CR25" s="191"/>
      <c r="CS25" s="191"/>
      <c r="CT25" s="191"/>
      <c r="CU25" s="191"/>
      <c r="CV25" s="191"/>
      <c r="CW25" s="191"/>
      <c r="CX25" s="191"/>
      <c r="CY25" s="179"/>
      <c r="CZ25" s="178" t="e">
        <f t="shared" si="0"/>
        <v>#DIV/0!</v>
      </c>
    </row>
    <row r="26" spans="1:104" s="130" customFormat="1" ht="15" x14ac:dyDescent="0.2">
      <c r="A26" s="186">
        <v>611</v>
      </c>
      <c r="B26" s="187" t="s">
        <v>630</v>
      </c>
      <c r="C26" s="188" t="s">
        <v>553</v>
      </c>
      <c r="D26" s="188" t="s">
        <v>557</v>
      </c>
      <c r="E26" s="188"/>
      <c r="F26" s="188"/>
      <c r="G26" s="176">
        <f t="shared" si="1"/>
        <v>0</v>
      </c>
      <c r="H26" s="179"/>
      <c r="I26" s="191"/>
      <c r="J26" s="191"/>
      <c r="K26" s="191"/>
      <c r="L26" s="178">
        <f t="shared" si="2"/>
        <v>0</v>
      </c>
      <c r="M26" s="193"/>
      <c r="N26" s="179">
        <f t="shared" si="3"/>
        <v>0</v>
      </c>
      <c r="O26" s="178">
        <f t="shared" si="4"/>
        <v>0</v>
      </c>
      <c r="P26" s="191"/>
      <c r="Q26" s="191"/>
      <c r="R26" s="179">
        <f t="shared" si="5"/>
        <v>0</v>
      </c>
      <c r="S26" s="191"/>
      <c r="T26" s="191"/>
      <c r="U26" s="191"/>
      <c r="V26" s="179">
        <f t="shared" si="6"/>
        <v>0</v>
      </c>
      <c r="W26" s="191"/>
      <c r="X26" s="191"/>
      <c r="Y26" s="191"/>
      <c r="Z26" s="179">
        <f t="shared" si="7"/>
        <v>0</v>
      </c>
      <c r="AA26" s="191"/>
      <c r="AB26" s="191"/>
      <c r="AC26" s="191"/>
      <c r="AD26" s="179">
        <f t="shared" si="8"/>
        <v>0</v>
      </c>
      <c r="AE26" s="191"/>
      <c r="AF26" s="191"/>
      <c r="AG26" s="191"/>
      <c r="AH26" s="191"/>
      <c r="AI26" s="179">
        <f t="shared" si="9"/>
        <v>0</v>
      </c>
      <c r="AJ26" s="191"/>
      <c r="AK26" s="191"/>
      <c r="AL26" s="177">
        <f t="shared" si="10"/>
        <v>0</v>
      </c>
      <c r="AM26" s="177">
        <f t="shared" si="11"/>
        <v>0</v>
      </c>
      <c r="AN26" s="191"/>
      <c r="AO26" s="191"/>
      <c r="AP26" s="191"/>
      <c r="AQ26" s="191"/>
      <c r="AR26" s="177">
        <f t="shared" si="12"/>
        <v>0</v>
      </c>
      <c r="AS26" s="191"/>
      <c r="AT26" s="191"/>
      <c r="AU26" s="177">
        <f t="shared" si="13"/>
        <v>0</v>
      </c>
      <c r="AV26" s="191"/>
      <c r="AW26" s="191"/>
      <c r="AX26" s="179">
        <f t="shared" si="14"/>
        <v>0</v>
      </c>
      <c r="AY26" s="191"/>
      <c r="AZ26" s="191"/>
      <c r="BA26" s="193"/>
      <c r="BB26" s="179">
        <f t="shared" si="15"/>
        <v>0</v>
      </c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79">
        <f t="shared" si="16"/>
        <v>0</v>
      </c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79">
        <f t="shared" si="17"/>
        <v>0</v>
      </c>
      <c r="CA26" s="191"/>
      <c r="CB26" s="191"/>
      <c r="CC26" s="191"/>
      <c r="CD26" s="191"/>
      <c r="CE26" s="191"/>
      <c r="CF26" s="191"/>
      <c r="CG26" s="179">
        <f t="shared" si="18"/>
        <v>0</v>
      </c>
      <c r="CH26" s="191"/>
      <c r="CI26" s="191"/>
      <c r="CJ26" s="191"/>
      <c r="CK26" s="178">
        <f t="shared" si="19"/>
        <v>0</v>
      </c>
      <c r="CL26" s="191"/>
      <c r="CM26" s="179">
        <f t="shared" si="20"/>
        <v>0</v>
      </c>
      <c r="CN26" s="191"/>
      <c r="CO26" s="179">
        <f t="shared" si="21"/>
        <v>0</v>
      </c>
      <c r="CP26" s="191"/>
      <c r="CQ26" s="191"/>
      <c r="CR26" s="191"/>
      <c r="CS26" s="191"/>
      <c r="CT26" s="191"/>
      <c r="CU26" s="191"/>
      <c r="CV26" s="191"/>
      <c r="CW26" s="191"/>
      <c r="CX26" s="191"/>
      <c r="CY26" s="179"/>
      <c r="CZ26" s="178" t="e">
        <f t="shared" si="0"/>
        <v>#DIV/0!</v>
      </c>
    </row>
    <row r="27" spans="1:104" s="130" customFormat="1" ht="15" x14ac:dyDescent="0.2">
      <c r="A27" s="186">
        <v>611</v>
      </c>
      <c r="B27" s="187" t="s">
        <v>631</v>
      </c>
      <c r="C27" s="188" t="s">
        <v>553</v>
      </c>
      <c r="D27" s="188" t="s">
        <v>558</v>
      </c>
      <c r="E27" s="188"/>
      <c r="F27" s="188"/>
      <c r="G27" s="176">
        <f t="shared" si="1"/>
        <v>0</v>
      </c>
      <c r="H27" s="179"/>
      <c r="I27" s="191"/>
      <c r="J27" s="191"/>
      <c r="K27" s="191"/>
      <c r="L27" s="178">
        <f t="shared" si="2"/>
        <v>0</v>
      </c>
      <c r="M27" s="193"/>
      <c r="N27" s="179">
        <f t="shared" si="3"/>
        <v>0</v>
      </c>
      <c r="O27" s="178">
        <f t="shared" si="4"/>
        <v>0</v>
      </c>
      <c r="P27" s="191"/>
      <c r="Q27" s="191"/>
      <c r="R27" s="179">
        <f t="shared" si="5"/>
        <v>0</v>
      </c>
      <c r="S27" s="191"/>
      <c r="T27" s="191"/>
      <c r="U27" s="191"/>
      <c r="V27" s="179">
        <f t="shared" si="6"/>
        <v>0</v>
      </c>
      <c r="W27" s="191"/>
      <c r="X27" s="191"/>
      <c r="Y27" s="191"/>
      <c r="Z27" s="179">
        <f t="shared" si="7"/>
        <v>0</v>
      </c>
      <c r="AA27" s="191"/>
      <c r="AB27" s="191"/>
      <c r="AC27" s="191"/>
      <c r="AD27" s="179">
        <f t="shared" si="8"/>
        <v>0</v>
      </c>
      <c r="AE27" s="191"/>
      <c r="AF27" s="191"/>
      <c r="AG27" s="191"/>
      <c r="AH27" s="191"/>
      <c r="AI27" s="179">
        <f t="shared" si="9"/>
        <v>0</v>
      </c>
      <c r="AJ27" s="191"/>
      <c r="AK27" s="191"/>
      <c r="AL27" s="177">
        <f t="shared" si="10"/>
        <v>0</v>
      </c>
      <c r="AM27" s="177">
        <f t="shared" si="11"/>
        <v>0</v>
      </c>
      <c r="AN27" s="191"/>
      <c r="AO27" s="191"/>
      <c r="AP27" s="191"/>
      <c r="AQ27" s="191"/>
      <c r="AR27" s="177">
        <f t="shared" si="12"/>
        <v>0</v>
      </c>
      <c r="AS27" s="191"/>
      <c r="AT27" s="191"/>
      <c r="AU27" s="177">
        <f t="shared" si="13"/>
        <v>0</v>
      </c>
      <c r="AV27" s="191"/>
      <c r="AW27" s="191"/>
      <c r="AX27" s="179">
        <f t="shared" si="14"/>
        <v>0</v>
      </c>
      <c r="AY27" s="191"/>
      <c r="AZ27" s="191"/>
      <c r="BA27" s="193"/>
      <c r="BB27" s="179">
        <f t="shared" si="15"/>
        <v>0</v>
      </c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79">
        <f t="shared" si="16"/>
        <v>0</v>
      </c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79">
        <f t="shared" si="17"/>
        <v>0</v>
      </c>
      <c r="CA27" s="191"/>
      <c r="CB27" s="191"/>
      <c r="CC27" s="191"/>
      <c r="CD27" s="191"/>
      <c r="CE27" s="191"/>
      <c r="CF27" s="191"/>
      <c r="CG27" s="179">
        <f t="shared" si="18"/>
        <v>0</v>
      </c>
      <c r="CH27" s="191"/>
      <c r="CI27" s="191"/>
      <c r="CJ27" s="191"/>
      <c r="CK27" s="178">
        <f t="shared" si="19"/>
        <v>0</v>
      </c>
      <c r="CL27" s="191"/>
      <c r="CM27" s="179">
        <f t="shared" si="20"/>
        <v>0</v>
      </c>
      <c r="CN27" s="191"/>
      <c r="CO27" s="179">
        <f t="shared" si="21"/>
        <v>0</v>
      </c>
      <c r="CP27" s="191"/>
      <c r="CQ27" s="191"/>
      <c r="CR27" s="191"/>
      <c r="CS27" s="191"/>
      <c r="CT27" s="191"/>
      <c r="CU27" s="191"/>
      <c r="CV27" s="191"/>
      <c r="CW27" s="191"/>
      <c r="CX27" s="191"/>
      <c r="CY27" s="179"/>
      <c r="CZ27" s="178" t="e">
        <f t="shared" si="0"/>
        <v>#DIV/0!</v>
      </c>
    </row>
    <row r="28" spans="1:104" s="130" customFormat="1" ht="28.5" x14ac:dyDescent="0.2">
      <c r="A28" s="186">
        <v>611</v>
      </c>
      <c r="B28" s="187" t="s">
        <v>632</v>
      </c>
      <c r="C28" s="188" t="s">
        <v>553</v>
      </c>
      <c r="D28" s="188" t="s">
        <v>559</v>
      </c>
      <c r="E28" s="188"/>
      <c r="F28" s="188"/>
      <c r="G28" s="176">
        <f t="shared" si="1"/>
        <v>0</v>
      </c>
      <c r="H28" s="179"/>
      <c r="I28" s="191"/>
      <c r="J28" s="191"/>
      <c r="K28" s="191"/>
      <c r="L28" s="178">
        <f t="shared" si="2"/>
        <v>0</v>
      </c>
      <c r="M28" s="193"/>
      <c r="N28" s="179">
        <f t="shared" si="3"/>
        <v>0</v>
      </c>
      <c r="O28" s="178">
        <f t="shared" si="4"/>
        <v>0</v>
      </c>
      <c r="P28" s="191"/>
      <c r="Q28" s="191"/>
      <c r="R28" s="179">
        <f t="shared" si="5"/>
        <v>0</v>
      </c>
      <c r="S28" s="191"/>
      <c r="T28" s="191"/>
      <c r="U28" s="191"/>
      <c r="V28" s="179">
        <f t="shared" si="6"/>
        <v>0</v>
      </c>
      <c r="W28" s="191"/>
      <c r="X28" s="191"/>
      <c r="Y28" s="191"/>
      <c r="Z28" s="179">
        <f t="shared" si="7"/>
        <v>0</v>
      </c>
      <c r="AA28" s="191"/>
      <c r="AB28" s="191"/>
      <c r="AC28" s="191"/>
      <c r="AD28" s="179">
        <f t="shared" si="8"/>
        <v>0</v>
      </c>
      <c r="AE28" s="191"/>
      <c r="AF28" s="191"/>
      <c r="AG28" s="191"/>
      <c r="AH28" s="191"/>
      <c r="AI28" s="179">
        <f t="shared" si="9"/>
        <v>0</v>
      </c>
      <c r="AJ28" s="191"/>
      <c r="AK28" s="191"/>
      <c r="AL28" s="177">
        <f t="shared" si="10"/>
        <v>0</v>
      </c>
      <c r="AM28" s="177">
        <f t="shared" si="11"/>
        <v>0</v>
      </c>
      <c r="AN28" s="191"/>
      <c r="AO28" s="191"/>
      <c r="AP28" s="191"/>
      <c r="AQ28" s="191"/>
      <c r="AR28" s="177">
        <f t="shared" si="12"/>
        <v>0</v>
      </c>
      <c r="AS28" s="191"/>
      <c r="AT28" s="191"/>
      <c r="AU28" s="177">
        <f t="shared" si="13"/>
        <v>0</v>
      </c>
      <c r="AV28" s="191"/>
      <c r="AW28" s="191"/>
      <c r="AX28" s="179">
        <f t="shared" si="14"/>
        <v>0</v>
      </c>
      <c r="AY28" s="191"/>
      <c r="AZ28" s="191"/>
      <c r="BA28" s="193"/>
      <c r="BB28" s="179">
        <f t="shared" si="15"/>
        <v>0</v>
      </c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79">
        <f t="shared" si="16"/>
        <v>0</v>
      </c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79">
        <f t="shared" si="17"/>
        <v>0</v>
      </c>
      <c r="CA28" s="191"/>
      <c r="CB28" s="191"/>
      <c r="CC28" s="191"/>
      <c r="CD28" s="191"/>
      <c r="CE28" s="191"/>
      <c r="CF28" s="191"/>
      <c r="CG28" s="179">
        <f t="shared" si="18"/>
        <v>0</v>
      </c>
      <c r="CH28" s="191"/>
      <c r="CI28" s="191"/>
      <c r="CJ28" s="191"/>
      <c r="CK28" s="178">
        <f t="shared" si="19"/>
        <v>0</v>
      </c>
      <c r="CL28" s="191"/>
      <c r="CM28" s="179">
        <f t="shared" si="20"/>
        <v>0</v>
      </c>
      <c r="CN28" s="191"/>
      <c r="CO28" s="179">
        <f t="shared" si="21"/>
        <v>0</v>
      </c>
      <c r="CP28" s="191"/>
      <c r="CQ28" s="191"/>
      <c r="CR28" s="191"/>
      <c r="CS28" s="191"/>
      <c r="CT28" s="191"/>
      <c r="CU28" s="191"/>
      <c r="CV28" s="191"/>
      <c r="CW28" s="191"/>
      <c r="CX28" s="191"/>
      <c r="CY28" s="179"/>
      <c r="CZ28" s="178" t="e">
        <f t="shared" si="0"/>
        <v>#DIV/0!</v>
      </c>
    </row>
    <row r="29" spans="1:104" s="130" customFormat="1" ht="15" x14ac:dyDescent="0.2">
      <c r="A29" s="186">
        <v>611</v>
      </c>
      <c r="B29" s="187" t="s">
        <v>633</v>
      </c>
      <c r="C29" s="188" t="s">
        <v>553</v>
      </c>
      <c r="D29" s="188" t="s">
        <v>560</v>
      </c>
      <c r="E29" s="188"/>
      <c r="F29" s="188"/>
      <c r="G29" s="176">
        <f t="shared" si="1"/>
        <v>0</v>
      </c>
      <c r="H29" s="179"/>
      <c r="I29" s="191"/>
      <c r="J29" s="191"/>
      <c r="K29" s="191"/>
      <c r="L29" s="178">
        <f t="shared" si="2"/>
        <v>0</v>
      </c>
      <c r="M29" s="193"/>
      <c r="N29" s="179">
        <f t="shared" si="3"/>
        <v>0</v>
      </c>
      <c r="O29" s="178">
        <f t="shared" si="4"/>
        <v>0</v>
      </c>
      <c r="P29" s="191"/>
      <c r="Q29" s="191"/>
      <c r="R29" s="179">
        <f t="shared" si="5"/>
        <v>0</v>
      </c>
      <c r="S29" s="191"/>
      <c r="T29" s="191"/>
      <c r="U29" s="191"/>
      <c r="V29" s="179">
        <f t="shared" si="6"/>
        <v>0</v>
      </c>
      <c r="W29" s="191"/>
      <c r="X29" s="191"/>
      <c r="Y29" s="191"/>
      <c r="Z29" s="179">
        <f t="shared" si="7"/>
        <v>0</v>
      </c>
      <c r="AA29" s="191"/>
      <c r="AB29" s="191"/>
      <c r="AC29" s="191"/>
      <c r="AD29" s="179">
        <f t="shared" si="8"/>
        <v>0</v>
      </c>
      <c r="AE29" s="191"/>
      <c r="AF29" s="191"/>
      <c r="AG29" s="191"/>
      <c r="AH29" s="191"/>
      <c r="AI29" s="179">
        <f t="shared" si="9"/>
        <v>0</v>
      </c>
      <c r="AJ29" s="191"/>
      <c r="AK29" s="191"/>
      <c r="AL29" s="177">
        <f t="shared" si="10"/>
        <v>0</v>
      </c>
      <c r="AM29" s="177">
        <f t="shared" si="11"/>
        <v>0</v>
      </c>
      <c r="AN29" s="191"/>
      <c r="AO29" s="191"/>
      <c r="AP29" s="191"/>
      <c r="AQ29" s="191"/>
      <c r="AR29" s="177">
        <f t="shared" si="12"/>
        <v>0</v>
      </c>
      <c r="AS29" s="191"/>
      <c r="AT29" s="191"/>
      <c r="AU29" s="177">
        <f t="shared" si="13"/>
        <v>0</v>
      </c>
      <c r="AV29" s="191"/>
      <c r="AW29" s="191"/>
      <c r="AX29" s="179">
        <f t="shared" si="14"/>
        <v>0</v>
      </c>
      <c r="AY29" s="191"/>
      <c r="AZ29" s="191"/>
      <c r="BA29" s="193"/>
      <c r="BB29" s="179">
        <f t="shared" si="15"/>
        <v>0</v>
      </c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79">
        <f t="shared" si="16"/>
        <v>0</v>
      </c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79">
        <f t="shared" si="17"/>
        <v>0</v>
      </c>
      <c r="CA29" s="191"/>
      <c r="CB29" s="191"/>
      <c r="CC29" s="191"/>
      <c r="CD29" s="191"/>
      <c r="CE29" s="191"/>
      <c r="CF29" s="191"/>
      <c r="CG29" s="179">
        <f t="shared" si="18"/>
        <v>0</v>
      </c>
      <c r="CH29" s="191"/>
      <c r="CI29" s="191"/>
      <c r="CJ29" s="191"/>
      <c r="CK29" s="178">
        <f t="shared" si="19"/>
        <v>0</v>
      </c>
      <c r="CL29" s="191"/>
      <c r="CM29" s="179">
        <f t="shared" si="20"/>
        <v>0</v>
      </c>
      <c r="CN29" s="191"/>
      <c r="CO29" s="179">
        <f t="shared" si="21"/>
        <v>0</v>
      </c>
      <c r="CP29" s="191"/>
      <c r="CQ29" s="191"/>
      <c r="CR29" s="191"/>
      <c r="CS29" s="191"/>
      <c r="CT29" s="191"/>
      <c r="CU29" s="191"/>
      <c r="CV29" s="191"/>
      <c r="CW29" s="191"/>
      <c r="CX29" s="191"/>
      <c r="CY29" s="179"/>
      <c r="CZ29" s="178" t="e">
        <f t="shared" si="0"/>
        <v>#DIV/0!</v>
      </c>
    </row>
    <row r="30" spans="1:104" s="130" customFormat="1" ht="15" x14ac:dyDescent="0.2">
      <c r="A30" s="186">
        <v>611</v>
      </c>
      <c r="B30" s="187" t="s">
        <v>634</v>
      </c>
      <c r="C30" s="188" t="s">
        <v>553</v>
      </c>
      <c r="D30" s="188" t="s">
        <v>561</v>
      </c>
      <c r="E30" s="188"/>
      <c r="F30" s="188"/>
      <c r="G30" s="176">
        <f t="shared" si="1"/>
        <v>0</v>
      </c>
      <c r="H30" s="179"/>
      <c r="I30" s="191"/>
      <c r="J30" s="191"/>
      <c r="K30" s="191"/>
      <c r="L30" s="178">
        <f t="shared" si="2"/>
        <v>0</v>
      </c>
      <c r="M30" s="193"/>
      <c r="N30" s="179">
        <f t="shared" si="3"/>
        <v>0</v>
      </c>
      <c r="O30" s="178">
        <f t="shared" si="4"/>
        <v>0</v>
      </c>
      <c r="P30" s="191"/>
      <c r="Q30" s="191"/>
      <c r="R30" s="179">
        <f t="shared" si="5"/>
        <v>0</v>
      </c>
      <c r="S30" s="191"/>
      <c r="T30" s="191"/>
      <c r="U30" s="191"/>
      <c r="V30" s="179">
        <f t="shared" si="6"/>
        <v>0</v>
      </c>
      <c r="W30" s="191"/>
      <c r="X30" s="191"/>
      <c r="Y30" s="191"/>
      <c r="Z30" s="179">
        <f t="shared" si="7"/>
        <v>0</v>
      </c>
      <c r="AA30" s="191"/>
      <c r="AB30" s="191"/>
      <c r="AC30" s="191"/>
      <c r="AD30" s="179">
        <f t="shared" si="8"/>
        <v>0</v>
      </c>
      <c r="AE30" s="191"/>
      <c r="AF30" s="191"/>
      <c r="AG30" s="191"/>
      <c r="AH30" s="191"/>
      <c r="AI30" s="179">
        <f t="shared" si="9"/>
        <v>0</v>
      </c>
      <c r="AJ30" s="191"/>
      <c r="AK30" s="191"/>
      <c r="AL30" s="177">
        <f t="shared" si="10"/>
        <v>0</v>
      </c>
      <c r="AM30" s="177">
        <f t="shared" si="11"/>
        <v>0</v>
      </c>
      <c r="AN30" s="191"/>
      <c r="AO30" s="191"/>
      <c r="AP30" s="191"/>
      <c r="AQ30" s="191"/>
      <c r="AR30" s="177">
        <f t="shared" si="12"/>
        <v>0</v>
      </c>
      <c r="AS30" s="191"/>
      <c r="AT30" s="191"/>
      <c r="AU30" s="177">
        <f t="shared" si="13"/>
        <v>0</v>
      </c>
      <c r="AV30" s="191"/>
      <c r="AW30" s="191"/>
      <c r="AX30" s="179">
        <f t="shared" si="14"/>
        <v>0</v>
      </c>
      <c r="AY30" s="191"/>
      <c r="AZ30" s="191"/>
      <c r="BA30" s="193"/>
      <c r="BB30" s="179">
        <f t="shared" si="15"/>
        <v>0</v>
      </c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79">
        <f t="shared" si="16"/>
        <v>0</v>
      </c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79">
        <f t="shared" si="17"/>
        <v>0</v>
      </c>
      <c r="CA30" s="191"/>
      <c r="CB30" s="191"/>
      <c r="CC30" s="191"/>
      <c r="CD30" s="191"/>
      <c r="CE30" s="191"/>
      <c r="CF30" s="191"/>
      <c r="CG30" s="179">
        <f t="shared" si="18"/>
        <v>0</v>
      </c>
      <c r="CH30" s="191"/>
      <c r="CI30" s="191"/>
      <c r="CJ30" s="191"/>
      <c r="CK30" s="178">
        <f t="shared" si="19"/>
        <v>0</v>
      </c>
      <c r="CL30" s="191"/>
      <c r="CM30" s="179">
        <f t="shared" si="20"/>
        <v>0</v>
      </c>
      <c r="CN30" s="191"/>
      <c r="CO30" s="179">
        <f t="shared" si="21"/>
        <v>0</v>
      </c>
      <c r="CP30" s="191"/>
      <c r="CQ30" s="191"/>
      <c r="CR30" s="191"/>
      <c r="CS30" s="191"/>
      <c r="CT30" s="191"/>
      <c r="CU30" s="191"/>
      <c r="CV30" s="191"/>
      <c r="CW30" s="191"/>
      <c r="CX30" s="191"/>
      <c r="CY30" s="179"/>
      <c r="CZ30" s="178" t="e">
        <f t="shared" si="0"/>
        <v>#DIV/0!</v>
      </c>
    </row>
    <row r="31" spans="1:104" s="130" customFormat="1" ht="15" x14ac:dyDescent="0.2">
      <c r="A31" s="186">
        <v>611</v>
      </c>
      <c r="B31" s="187" t="s">
        <v>635</v>
      </c>
      <c r="C31" s="188" t="s">
        <v>553</v>
      </c>
      <c r="D31" s="188" t="s">
        <v>562</v>
      </c>
      <c r="E31" s="188"/>
      <c r="F31" s="188"/>
      <c r="G31" s="176">
        <f t="shared" si="1"/>
        <v>0</v>
      </c>
      <c r="H31" s="179"/>
      <c r="I31" s="191"/>
      <c r="J31" s="191"/>
      <c r="K31" s="191"/>
      <c r="L31" s="178">
        <f t="shared" si="2"/>
        <v>0</v>
      </c>
      <c r="M31" s="193"/>
      <c r="N31" s="179">
        <f t="shared" si="3"/>
        <v>0</v>
      </c>
      <c r="O31" s="178">
        <f t="shared" si="4"/>
        <v>0</v>
      </c>
      <c r="P31" s="191"/>
      <c r="Q31" s="191"/>
      <c r="R31" s="179">
        <f t="shared" si="5"/>
        <v>0</v>
      </c>
      <c r="S31" s="191"/>
      <c r="T31" s="191"/>
      <c r="U31" s="191"/>
      <c r="V31" s="179">
        <f t="shared" si="6"/>
        <v>0</v>
      </c>
      <c r="W31" s="191"/>
      <c r="X31" s="191"/>
      <c r="Y31" s="191"/>
      <c r="Z31" s="179">
        <f t="shared" si="7"/>
        <v>0</v>
      </c>
      <c r="AA31" s="191"/>
      <c r="AB31" s="191"/>
      <c r="AC31" s="191"/>
      <c r="AD31" s="179">
        <f t="shared" si="8"/>
        <v>0</v>
      </c>
      <c r="AE31" s="191"/>
      <c r="AF31" s="191"/>
      <c r="AG31" s="191"/>
      <c r="AH31" s="191"/>
      <c r="AI31" s="179">
        <f t="shared" si="9"/>
        <v>0</v>
      </c>
      <c r="AJ31" s="191"/>
      <c r="AK31" s="191"/>
      <c r="AL31" s="177">
        <f t="shared" si="10"/>
        <v>0</v>
      </c>
      <c r="AM31" s="177">
        <f t="shared" si="11"/>
        <v>0</v>
      </c>
      <c r="AN31" s="191"/>
      <c r="AO31" s="191"/>
      <c r="AP31" s="191"/>
      <c r="AQ31" s="191"/>
      <c r="AR31" s="177">
        <f t="shared" si="12"/>
        <v>0</v>
      </c>
      <c r="AS31" s="191"/>
      <c r="AT31" s="191"/>
      <c r="AU31" s="177">
        <f t="shared" si="13"/>
        <v>0</v>
      </c>
      <c r="AV31" s="191"/>
      <c r="AW31" s="191"/>
      <c r="AX31" s="179">
        <f t="shared" si="14"/>
        <v>0</v>
      </c>
      <c r="AY31" s="191"/>
      <c r="AZ31" s="191"/>
      <c r="BA31" s="193"/>
      <c r="BB31" s="179">
        <f t="shared" si="15"/>
        <v>0</v>
      </c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79">
        <f t="shared" si="16"/>
        <v>0</v>
      </c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79">
        <f t="shared" si="17"/>
        <v>0</v>
      </c>
      <c r="CA31" s="191"/>
      <c r="CB31" s="191"/>
      <c r="CC31" s="191"/>
      <c r="CD31" s="191"/>
      <c r="CE31" s="191"/>
      <c r="CF31" s="191"/>
      <c r="CG31" s="179">
        <f t="shared" si="18"/>
        <v>0</v>
      </c>
      <c r="CH31" s="191"/>
      <c r="CI31" s="191"/>
      <c r="CJ31" s="191"/>
      <c r="CK31" s="178">
        <f t="shared" si="19"/>
        <v>0</v>
      </c>
      <c r="CL31" s="191"/>
      <c r="CM31" s="179">
        <f t="shared" si="20"/>
        <v>0</v>
      </c>
      <c r="CN31" s="191"/>
      <c r="CO31" s="179">
        <f t="shared" si="21"/>
        <v>0</v>
      </c>
      <c r="CP31" s="191"/>
      <c r="CQ31" s="191"/>
      <c r="CR31" s="191"/>
      <c r="CS31" s="191"/>
      <c r="CT31" s="191"/>
      <c r="CU31" s="191"/>
      <c r="CV31" s="191"/>
      <c r="CW31" s="191"/>
      <c r="CX31" s="191"/>
      <c r="CY31" s="179"/>
      <c r="CZ31" s="178"/>
    </row>
    <row r="32" spans="1:104" s="130" customFormat="1" ht="28.5" x14ac:dyDescent="0.2">
      <c r="A32" s="186">
        <v>611</v>
      </c>
      <c r="B32" s="187" t="s">
        <v>636</v>
      </c>
      <c r="C32" s="188" t="s">
        <v>553</v>
      </c>
      <c r="D32" s="188" t="s">
        <v>563</v>
      </c>
      <c r="E32" s="188"/>
      <c r="F32" s="188"/>
      <c r="G32" s="176">
        <f t="shared" si="1"/>
        <v>0</v>
      </c>
      <c r="H32" s="179"/>
      <c r="I32" s="191"/>
      <c r="J32" s="191"/>
      <c r="K32" s="191"/>
      <c r="L32" s="178">
        <f t="shared" si="2"/>
        <v>0</v>
      </c>
      <c r="M32" s="193"/>
      <c r="N32" s="179">
        <f t="shared" si="3"/>
        <v>0</v>
      </c>
      <c r="O32" s="178">
        <f t="shared" si="4"/>
        <v>0</v>
      </c>
      <c r="P32" s="191"/>
      <c r="Q32" s="191"/>
      <c r="R32" s="179">
        <f t="shared" si="5"/>
        <v>0</v>
      </c>
      <c r="S32" s="191"/>
      <c r="T32" s="191"/>
      <c r="U32" s="191"/>
      <c r="V32" s="179">
        <f t="shared" si="6"/>
        <v>0</v>
      </c>
      <c r="W32" s="191"/>
      <c r="X32" s="191"/>
      <c r="Y32" s="191"/>
      <c r="Z32" s="179">
        <f t="shared" si="7"/>
        <v>0</v>
      </c>
      <c r="AA32" s="191"/>
      <c r="AB32" s="191"/>
      <c r="AC32" s="191"/>
      <c r="AD32" s="179">
        <f t="shared" si="8"/>
        <v>0</v>
      </c>
      <c r="AE32" s="191"/>
      <c r="AF32" s="191"/>
      <c r="AG32" s="191"/>
      <c r="AH32" s="191"/>
      <c r="AI32" s="179">
        <f t="shared" si="9"/>
        <v>0</v>
      </c>
      <c r="AJ32" s="191"/>
      <c r="AK32" s="191"/>
      <c r="AL32" s="177">
        <f t="shared" si="10"/>
        <v>0</v>
      </c>
      <c r="AM32" s="177">
        <f t="shared" si="11"/>
        <v>0</v>
      </c>
      <c r="AN32" s="191"/>
      <c r="AO32" s="191"/>
      <c r="AP32" s="191"/>
      <c r="AQ32" s="191"/>
      <c r="AR32" s="177">
        <f t="shared" si="12"/>
        <v>0</v>
      </c>
      <c r="AS32" s="191"/>
      <c r="AT32" s="191"/>
      <c r="AU32" s="177">
        <f t="shared" si="13"/>
        <v>0</v>
      </c>
      <c r="AV32" s="191"/>
      <c r="AW32" s="191"/>
      <c r="AX32" s="179">
        <f t="shared" si="14"/>
        <v>0</v>
      </c>
      <c r="AY32" s="191"/>
      <c r="AZ32" s="191"/>
      <c r="BA32" s="193"/>
      <c r="BB32" s="179">
        <f t="shared" si="15"/>
        <v>0</v>
      </c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79">
        <f t="shared" si="16"/>
        <v>0</v>
      </c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79">
        <f t="shared" si="17"/>
        <v>0</v>
      </c>
      <c r="CA32" s="191"/>
      <c r="CB32" s="191"/>
      <c r="CC32" s="191"/>
      <c r="CD32" s="191"/>
      <c r="CE32" s="191"/>
      <c r="CF32" s="191"/>
      <c r="CG32" s="179">
        <f t="shared" si="18"/>
        <v>0</v>
      </c>
      <c r="CH32" s="191"/>
      <c r="CI32" s="191"/>
      <c r="CJ32" s="191"/>
      <c r="CK32" s="178">
        <f t="shared" si="19"/>
        <v>0</v>
      </c>
      <c r="CL32" s="191"/>
      <c r="CM32" s="179">
        <f t="shared" si="20"/>
        <v>0</v>
      </c>
      <c r="CN32" s="191"/>
      <c r="CO32" s="179">
        <f t="shared" si="21"/>
        <v>0</v>
      </c>
      <c r="CP32" s="191"/>
      <c r="CQ32" s="191"/>
      <c r="CR32" s="191"/>
      <c r="CS32" s="191"/>
      <c r="CT32" s="191"/>
      <c r="CU32" s="191"/>
      <c r="CV32" s="191"/>
      <c r="CW32" s="191"/>
      <c r="CX32" s="191"/>
      <c r="CY32" s="179"/>
      <c r="CZ32" s="178"/>
    </row>
    <row r="33" spans="1:104" s="130" customFormat="1" ht="15" x14ac:dyDescent="0.2">
      <c r="A33" s="186">
        <v>611</v>
      </c>
      <c r="B33" s="187" t="s">
        <v>637</v>
      </c>
      <c r="C33" s="188" t="s">
        <v>553</v>
      </c>
      <c r="D33" s="188" t="s">
        <v>564</v>
      </c>
      <c r="E33" s="188"/>
      <c r="F33" s="188"/>
      <c r="G33" s="176">
        <f t="shared" si="1"/>
        <v>0</v>
      </c>
      <c r="H33" s="179"/>
      <c r="I33" s="191"/>
      <c r="J33" s="191"/>
      <c r="K33" s="191"/>
      <c r="L33" s="178">
        <f t="shared" si="2"/>
        <v>0</v>
      </c>
      <c r="M33" s="193"/>
      <c r="N33" s="179">
        <f t="shared" si="3"/>
        <v>0</v>
      </c>
      <c r="O33" s="178">
        <f t="shared" si="4"/>
        <v>0</v>
      </c>
      <c r="P33" s="191"/>
      <c r="Q33" s="191"/>
      <c r="R33" s="179">
        <f t="shared" si="5"/>
        <v>0</v>
      </c>
      <c r="S33" s="191"/>
      <c r="T33" s="191"/>
      <c r="U33" s="191"/>
      <c r="V33" s="179">
        <f t="shared" si="6"/>
        <v>0</v>
      </c>
      <c r="W33" s="191"/>
      <c r="X33" s="191"/>
      <c r="Y33" s="191"/>
      <c r="Z33" s="179">
        <f t="shared" si="7"/>
        <v>0</v>
      </c>
      <c r="AA33" s="191"/>
      <c r="AB33" s="191"/>
      <c r="AC33" s="191"/>
      <c r="AD33" s="179">
        <f t="shared" si="8"/>
        <v>0</v>
      </c>
      <c r="AE33" s="191"/>
      <c r="AF33" s="191"/>
      <c r="AG33" s="191"/>
      <c r="AH33" s="191"/>
      <c r="AI33" s="179">
        <f t="shared" si="9"/>
        <v>0</v>
      </c>
      <c r="AJ33" s="191"/>
      <c r="AK33" s="191"/>
      <c r="AL33" s="177">
        <f t="shared" si="10"/>
        <v>0</v>
      </c>
      <c r="AM33" s="177">
        <f t="shared" si="11"/>
        <v>0</v>
      </c>
      <c r="AN33" s="191"/>
      <c r="AO33" s="191"/>
      <c r="AP33" s="191"/>
      <c r="AQ33" s="191"/>
      <c r="AR33" s="177">
        <f t="shared" si="12"/>
        <v>0</v>
      </c>
      <c r="AS33" s="191"/>
      <c r="AT33" s="191"/>
      <c r="AU33" s="177">
        <f t="shared" si="13"/>
        <v>0</v>
      </c>
      <c r="AV33" s="191"/>
      <c r="AW33" s="191"/>
      <c r="AX33" s="179">
        <f t="shared" si="14"/>
        <v>0</v>
      </c>
      <c r="AY33" s="191"/>
      <c r="AZ33" s="191"/>
      <c r="BA33" s="193"/>
      <c r="BB33" s="179">
        <f t="shared" si="15"/>
        <v>0</v>
      </c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79">
        <f t="shared" si="16"/>
        <v>0</v>
      </c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79">
        <f t="shared" si="17"/>
        <v>0</v>
      </c>
      <c r="CA33" s="191"/>
      <c r="CB33" s="191"/>
      <c r="CC33" s="191"/>
      <c r="CD33" s="191"/>
      <c r="CE33" s="191"/>
      <c r="CF33" s="191"/>
      <c r="CG33" s="179">
        <f t="shared" si="18"/>
        <v>0</v>
      </c>
      <c r="CH33" s="191"/>
      <c r="CI33" s="191"/>
      <c r="CJ33" s="191"/>
      <c r="CK33" s="178">
        <f t="shared" si="19"/>
        <v>0</v>
      </c>
      <c r="CL33" s="191"/>
      <c r="CM33" s="179">
        <f t="shared" si="20"/>
        <v>0</v>
      </c>
      <c r="CN33" s="191"/>
      <c r="CO33" s="179">
        <f t="shared" si="21"/>
        <v>0</v>
      </c>
      <c r="CP33" s="191"/>
      <c r="CQ33" s="191"/>
      <c r="CR33" s="191"/>
      <c r="CS33" s="191"/>
      <c r="CT33" s="191"/>
      <c r="CU33" s="191"/>
      <c r="CV33" s="191"/>
      <c r="CW33" s="191"/>
      <c r="CX33" s="191"/>
      <c r="CY33" s="179"/>
      <c r="CZ33" s="178"/>
    </row>
    <row r="34" spans="1:104" s="130" customFormat="1" ht="15" x14ac:dyDescent="0.2">
      <c r="A34" s="186">
        <v>611</v>
      </c>
      <c r="B34" s="187" t="s">
        <v>638</v>
      </c>
      <c r="C34" s="188" t="s">
        <v>553</v>
      </c>
      <c r="D34" s="188" t="s">
        <v>565</v>
      </c>
      <c r="E34" s="188"/>
      <c r="F34" s="188"/>
      <c r="G34" s="176">
        <f t="shared" si="1"/>
        <v>0</v>
      </c>
      <c r="H34" s="179"/>
      <c r="I34" s="191"/>
      <c r="J34" s="191"/>
      <c r="K34" s="191"/>
      <c r="L34" s="178">
        <f t="shared" si="2"/>
        <v>0</v>
      </c>
      <c r="M34" s="193"/>
      <c r="N34" s="179">
        <f t="shared" si="3"/>
        <v>0</v>
      </c>
      <c r="O34" s="178">
        <f t="shared" si="4"/>
        <v>0</v>
      </c>
      <c r="P34" s="191"/>
      <c r="Q34" s="191"/>
      <c r="R34" s="179">
        <f t="shared" si="5"/>
        <v>0</v>
      </c>
      <c r="S34" s="191"/>
      <c r="T34" s="191"/>
      <c r="U34" s="191"/>
      <c r="V34" s="179">
        <f t="shared" si="6"/>
        <v>0</v>
      </c>
      <c r="W34" s="191"/>
      <c r="X34" s="191"/>
      <c r="Y34" s="191"/>
      <c r="Z34" s="179">
        <f t="shared" si="7"/>
        <v>0</v>
      </c>
      <c r="AA34" s="191"/>
      <c r="AB34" s="191"/>
      <c r="AC34" s="191"/>
      <c r="AD34" s="179">
        <f t="shared" si="8"/>
        <v>0</v>
      </c>
      <c r="AE34" s="191"/>
      <c r="AF34" s="191"/>
      <c r="AG34" s="191"/>
      <c r="AH34" s="191"/>
      <c r="AI34" s="179">
        <f t="shared" si="9"/>
        <v>0</v>
      </c>
      <c r="AJ34" s="191"/>
      <c r="AK34" s="191"/>
      <c r="AL34" s="177">
        <f t="shared" si="10"/>
        <v>0</v>
      </c>
      <c r="AM34" s="177">
        <f t="shared" si="11"/>
        <v>0</v>
      </c>
      <c r="AN34" s="191"/>
      <c r="AO34" s="191"/>
      <c r="AP34" s="191"/>
      <c r="AQ34" s="191"/>
      <c r="AR34" s="177">
        <f t="shared" si="12"/>
        <v>0</v>
      </c>
      <c r="AS34" s="191"/>
      <c r="AT34" s="191"/>
      <c r="AU34" s="177">
        <f t="shared" si="13"/>
        <v>0</v>
      </c>
      <c r="AV34" s="191"/>
      <c r="AW34" s="191"/>
      <c r="AX34" s="179">
        <f t="shared" si="14"/>
        <v>0</v>
      </c>
      <c r="AY34" s="191"/>
      <c r="AZ34" s="191"/>
      <c r="BA34" s="193"/>
      <c r="BB34" s="179">
        <f t="shared" si="15"/>
        <v>0</v>
      </c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79">
        <f t="shared" si="16"/>
        <v>0</v>
      </c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79">
        <f t="shared" si="17"/>
        <v>0</v>
      </c>
      <c r="CA34" s="191"/>
      <c r="CB34" s="191"/>
      <c r="CC34" s="191"/>
      <c r="CD34" s="191"/>
      <c r="CE34" s="191"/>
      <c r="CF34" s="191"/>
      <c r="CG34" s="179">
        <f t="shared" si="18"/>
        <v>0</v>
      </c>
      <c r="CH34" s="191"/>
      <c r="CI34" s="191"/>
      <c r="CJ34" s="191"/>
      <c r="CK34" s="178">
        <f t="shared" si="19"/>
        <v>0</v>
      </c>
      <c r="CL34" s="191"/>
      <c r="CM34" s="179">
        <f t="shared" si="20"/>
        <v>0</v>
      </c>
      <c r="CN34" s="191"/>
      <c r="CO34" s="179">
        <f t="shared" si="21"/>
        <v>0</v>
      </c>
      <c r="CP34" s="191"/>
      <c r="CQ34" s="191"/>
      <c r="CR34" s="191"/>
      <c r="CS34" s="191"/>
      <c r="CT34" s="191"/>
      <c r="CU34" s="191"/>
      <c r="CV34" s="191"/>
      <c r="CW34" s="191"/>
      <c r="CX34" s="191"/>
      <c r="CY34" s="179"/>
      <c r="CZ34" s="178"/>
    </row>
    <row r="35" spans="1:104" s="130" customFormat="1" ht="15" x14ac:dyDescent="0.2">
      <c r="A35" s="186">
        <v>611</v>
      </c>
      <c r="B35" s="187" t="s">
        <v>639</v>
      </c>
      <c r="C35" s="188" t="s">
        <v>553</v>
      </c>
      <c r="D35" s="188" t="s">
        <v>566</v>
      </c>
      <c r="E35" s="188"/>
      <c r="F35" s="188"/>
      <c r="G35" s="176">
        <f t="shared" si="1"/>
        <v>0</v>
      </c>
      <c r="H35" s="179"/>
      <c r="I35" s="191"/>
      <c r="J35" s="191"/>
      <c r="K35" s="191"/>
      <c r="L35" s="178">
        <f t="shared" si="2"/>
        <v>0</v>
      </c>
      <c r="M35" s="193"/>
      <c r="N35" s="179">
        <f t="shared" si="3"/>
        <v>0</v>
      </c>
      <c r="O35" s="178">
        <f t="shared" si="4"/>
        <v>0</v>
      </c>
      <c r="P35" s="191"/>
      <c r="Q35" s="191"/>
      <c r="R35" s="179">
        <f t="shared" si="5"/>
        <v>0</v>
      </c>
      <c r="S35" s="191"/>
      <c r="T35" s="191"/>
      <c r="U35" s="191"/>
      <c r="V35" s="179">
        <f t="shared" si="6"/>
        <v>0</v>
      </c>
      <c r="W35" s="191"/>
      <c r="X35" s="191"/>
      <c r="Y35" s="191"/>
      <c r="Z35" s="179">
        <f t="shared" si="7"/>
        <v>0</v>
      </c>
      <c r="AA35" s="191"/>
      <c r="AB35" s="191"/>
      <c r="AC35" s="191"/>
      <c r="AD35" s="179">
        <f t="shared" si="8"/>
        <v>0</v>
      </c>
      <c r="AE35" s="191"/>
      <c r="AF35" s="191"/>
      <c r="AG35" s="191"/>
      <c r="AH35" s="191"/>
      <c r="AI35" s="179">
        <f t="shared" si="9"/>
        <v>0</v>
      </c>
      <c r="AJ35" s="191"/>
      <c r="AK35" s="191"/>
      <c r="AL35" s="177">
        <f t="shared" si="10"/>
        <v>0</v>
      </c>
      <c r="AM35" s="177">
        <f t="shared" si="11"/>
        <v>0</v>
      </c>
      <c r="AN35" s="191"/>
      <c r="AO35" s="191"/>
      <c r="AP35" s="191"/>
      <c r="AQ35" s="191"/>
      <c r="AR35" s="177">
        <f t="shared" si="12"/>
        <v>0</v>
      </c>
      <c r="AS35" s="191"/>
      <c r="AT35" s="191"/>
      <c r="AU35" s="177">
        <f t="shared" si="13"/>
        <v>0</v>
      </c>
      <c r="AV35" s="191"/>
      <c r="AW35" s="191"/>
      <c r="AX35" s="179">
        <f t="shared" si="14"/>
        <v>0</v>
      </c>
      <c r="AY35" s="191"/>
      <c r="AZ35" s="191"/>
      <c r="BA35" s="193"/>
      <c r="BB35" s="179">
        <f t="shared" si="15"/>
        <v>0</v>
      </c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79">
        <f t="shared" si="16"/>
        <v>0</v>
      </c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79">
        <f t="shared" si="17"/>
        <v>0</v>
      </c>
      <c r="CA35" s="191"/>
      <c r="CB35" s="191"/>
      <c r="CC35" s="191"/>
      <c r="CD35" s="191"/>
      <c r="CE35" s="191"/>
      <c r="CF35" s="191"/>
      <c r="CG35" s="179">
        <f t="shared" si="18"/>
        <v>0</v>
      </c>
      <c r="CH35" s="191"/>
      <c r="CI35" s="191"/>
      <c r="CJ35" s="191"/>
      <c r="CK35" s="178">
        <f t="shared" si="19"/>
        <v>0</v>
      </c>
      <c r="CL35" s="191"/>
      <c r="CM35" s="179">
        <f t="shared" si="20"/>
        <v>0</v>
      </c>
      <c r="CN35" s="191"/>
      <c r="CO35" s="179">
        <f t="shared" si="21"/>
        <v>0</v>
      </c>
      <c r="CP35" s="191"/>
      <c r="CQ35" s="191"/>
      <c r="CR35" s="191"/>
      <c r="CS35" s="191"/>
      <c r="CT35" s="191"/>
      <c r="CU35" s="191"/>
      <c r="CV35" s="191"/>
      <c r="CW35" s="191"/>
      <c r="CX35" s="191"/>
      <c r="CY35" s="179"/>
      <c r="CZ35" s="178"/>
    </row>
    <row r="36" spans="1:104" s="130" customFormat="1" ht="15" x14ac:dyDescent="0.2">
      <c r="A36" s="186">
        <v>611</v>
      </c>
      <c r="B36" s="187" t="s">
        <v>640</v>
      </c>
      <c r="C36" s="188" t="s">
        <v>567</v>
      </c>
      <c r="D36" s="188" t="s">
        <v>568</v>
      </c>
      <c r="E36" s="188"/>
      <c r="F36" s="188"/>
      <c r="G36" s="182"/>
      <c r="H36" s="179"/>
      <c r="I36" s="191"/>
      <c r="J36" s="191"/>
      <c r="K36" s="191"/>
      <c r="L36" s="178">
        <f t="shared" si="2"/>
        <v>0</v>
      </c>
      <c r="M36" s="193"/>
      <c r="N36" s="179">
        <f t="shared" si="3"/>
        <v>0</v>
      </c>
      <c r="O36" s="178">
        <f t="shared" si="4"/>
        <v>0</v>
      </c>
      <c r="P36" s="191"/>
      <c r="Q36" s="191"/>
      <c r="R36" s="179">
        <f t="shared" si="5"/>
        <v>0</v>
      </c>
      <c r="S36" s="191"/>
      <c r="T36" s="191"/>
      <c r="U36" s="191"/>
      <c r="V36" s="179">
        <f t="shared" si="6"/>
        <v>0</v>
      </c>
      <c r="W36" s="191"/>
      <c r="X36" s="191"/>
      <c r="Y36" s="191"/>
      <c r="Z36" s="179">
        <f t="shared" si="7"/>
        <v>0</v>
      </c>
      <c r="AA36" s="191"/>
      <c r="AB36" s="191"/>
      <c r="AC36" s="191"/>
      <c r="AD36" s="179">
        <f t="shared" si="8"/>
        <v>0</v>
      </c>
      <c r="AE36" s="191"/>
      <c r="AF36" s="191"/>
      <c r="AG36" s="191"/>
      <c r="AH36" s="191"/>
      <c r="AI36" s="179">
        <f t="shared" si="9"/>
        <v>0</v>
      </c>
      <c r="AJ36" s="191"/>
      <c r="AK36" s="191"/>
      <c r="AL36" s="177">
        <f t="shared" si="10"/>
        <v>0</v>
      </c>
      <c r="AM36" s="177">
        <f t="shared" si="11"/>
        <v>0</v>
      </c>
      <c r="AN36" s="191"/>
      <c r="AO36" s="191"/>
      <c r="AP36" s="191"/>
      <c r="AQ36" s="191"/>
      <c r="AR36" s="177">
        <f t="shared" si="12"/>
        <v>0</v>
      </c>
      <c r="AS36" s="191"/>
      <c r="AT36" s="191"/>
      <c r="AU36" s="177">
        <f t="shared" si="13"/>
        <v>0</v>
      </c>
      <c r="AV36" s="191"/>
      <c r="AW36" s="191"/>
      <c r="AX36" s="179">
        <f t="shared" si="14"/>
        <v>0</v>
      </c>
      <c r="AY36" s="191"/>
      <c r="AZ36" s="191"/>
      <c r="BA36" s="193"/>
      <c r="BB36" s="179">
        <f t="shared" si="15"/>
        <v>0</v>
      </c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79">
        <f t="shared" si="16"/>
        <v>0</v>
      </c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79">
        <f t="shared" si="17"/>
        <v>0</v>
      </c>
      <c r="CA36" s="191"/>
      <c r="CB36" s="191"/>
      <c r="CC36" s="191"/>
      <c r="CD36" s="191"/>
      <c r="CE36" s="191"/>
      <c r="CF36" s="191"/>
      <c r="CG36" s="179">
        <f t="shared" si="18"/>
        <v>0</v>
      </c>
      <c r="CH36" s="191"/>
      <c r="CI36" s="191"/>
      <c r="CJ36" s="191"/>
      <c r="CK36" s="178">
        <f t="shared" si="19"/>
        <v>0</v>
      </c>
      <c r="CL36" s="191"/>
      <c r="CM36" s="179">
        <f t="shared" si="20"/>
        <v>0</v>
      </c>
      <c r="CN36" s="191"/>
      <c r="CO36" s="179">
        <f t="shared" si="21"/>
        <v>0</v>
      </c>
      <c r="CP36" s="191"/>
      <c r="CQ36" s="191"/>
      <c r="CR36" s="191"/>
      <c r="CS36" s="191"/>
      <c r="CT36" s="191"/>
      <c r="CU36" s="191"/>
      <c r="CV36" s="191"/>
      <c r="CW36" s="191"/>
      <c r="CX36" s="191"/>
      <c r="CY36" s="179"/>
      <c r="CZ36" s="178" t="e">
        <f>CY36/F36</f>
        <v>#DIV/0!</v>
      </c>
    </row>
    <row r="37" spans="1:104" s="130" customFormat="1" ht="15" x14ac:dyDescent="0.2">
      <c r="A37" s="186">
        <v>611</v>
      </c>
      <c r="B37" s="187" t="s">
        <v>641</v>
      </c>
      <c r="C37" s="188" t="s">
        <v>567</v>
      </c>
      <c r="D37" s="188" t="s">
        <v>569</v>
      </c>
      <c r="E37" s="188"/>
      <c r="F37" s="188"/>
      <c r="G37" s="182"/>
      <c r="H37" s="179"/>
      <c r="I37" s="191"/>
      <c r="J37" s="191"/>
      <c r="K37" s="191"/>
      <c r="L37" s="178">
        <f t="shared" si="2"/>
        <v>0</v>
      </c>
      <c r="M37" s="193"/>
      <c r="N37" s="179">
        <f t="shared" si="3"/>
        <v>0</v>
      </c>
      <c r="O37" s="178">
        <f t="shared" si="4"/>
        <v>0</v>
      </c>
      <c r="P37" s="191"/>
      <c r="Q37" s="191"/>
      <c r="R37" s="179">
        <f t="shared" si="5"/>
        <v>0</v>
      </c>
      <c r="S37" s="191"/>
      <c r="T37" s="191"/>
      <c r="U37" s="191"/>
      <c r="V37" s="179">
        <f t="shared" si="6"/>
        <v>0</v>
      </c>
      <c r="W37" s="191"/>
      <c r="X37" s="191"/>
      <c r="Y37" s="191"/>
      <c r="Z37" s="179">
        <f t="shared" si="7"/>
        <v>0</v>
      </c>
      <c r="AA37" s="191"/>
      <c r="AB37" s="191"/>
      <c r="AC37" s="191"/>
      <c r="AD37" s="179">
        <f t="shared" si="8"/>
        <v>0</v>
      </c>
      <c r="AE37" s="191"/>
      <c r="AF37" s="191"/>
      <c r="AG37" s="191"/>
      <c r="AH37" s="191"/>
      <c r="AI37" s="179">
        <f t="shared" si="9"/>
        <v>0</v>
      </c>
      <c r="AJ37" s="191"/>
      <c r="AK37" s="191"/>
      <c r="AL37" s="177">
        <f t="shared" si="10"/>
        <v>0</v>
      </c>
      <c r="AM37" s="177">
        <f t="shared" si="11"/>
        <v>0</v>
      </c>
      <c r="AN37" s="191"/>
      <c r="AO37" s="191"/>
      <c r="AP37" s="191"/>
      <c r="AQ37" s="191"/>
      <c r="AR37" s="177">
        <f t="shared" si="12"/>
        <v>0</v>
      </c>
      <c r="AS37" s="191"/>
      <c r="AT37" s="191"/>
      <c r="AU37" s="177">
        <f t="shared" si="13"/>
        <v>0</v>
      </c>
      <c r="AV37" s="191"/>
      <c r="AW37" s="191"/>
      <c r="AX37" s="179">
        <f t="shared" si="14"/>
        <v>0</v>
      </c>
      <c r="AY37" s="191"/>
      <c r="AZ37" s="191"/>
      <c r="BA37" s="193"/>
      <c r="BB37" s="179">
        <f t="shared" si="15"/>
        <v>0</v>
      </c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79">
        <f t="shared" si="16"/>
        <v>0</v>
      </c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79">
        <f t="shared" si="17"/>
        <v>0</v>
      </c>
      <c r="CA37" s="191"/>
      <c r="CB37" s="191"/>
      <c r="CC37" s="191"/>
      <c r="CD37" s="191"/>
      <c r="CE37" s="191"/>
      <c r="CF37" s="191"/>
      <c r="CG37" s="179">
        <f t="shared" si="18"/>
        <v>0</v>
      </c>
      <c r="CH37" s="191"/>
      <c r="CI37" s="191"/>
      <c r="CJ37" s="191"/>
      <c r="CK37" s="178">
        <f t="shared" si="19"/>
        <v>0</v>
      </c>
      <c r="CL37" s="191"/>
      <c r="CM37" s="179">
        <f t="shared" si="20"/>
        <v>0</v>
      </c>
      <c r="CN37" s="191"/>
      <c r="CO37" s="179">
        <f t="shared" si="21"/>
        <v>0</v>
      </c>
      <c r="CP37" s="191"/>
      <c r="CQ37" s="191"/>
      <c r="CR37" s="191"/>
      <c r="CS37" s="191"/>
      <c r="CT37" s="191"/>
      <c r="CU37" s="191"/>
      <c r="CV37" s="191"/>
      <c r="CW37" s="191"/>
      <c r="CX37" s="191"/>
      <c r="CY37" s="179"/>
      <c r="CZ37" s="178" t="e">
        <f>CY37/F37</f>
        <v>#DIV/0!</v>
      </c>
    </row>
    <row r="38" spans="1:104" s="130" customFormat="1" ht="15" x14ac:dyDescent="0.2">
      <c r="A38" s="186">
        <v>611</v>
      </c>
      <c r="B38" s="187" t="s">
        <v>642</v>
      </c>
      <c r="C38" s="188" t="s">
        <v>567</v>
      </c>
      <c r="D38" s="188" t="s">
        <v>570</v>
      </c>
      <c r="E38" s="188"/>
      <c r="F38" s="188"/>
      <c r="G38" s="182"/>
      <c r="H38" s="179"/>
      <c r="I38" s="191"/>
      <c r="J38" s="191"/>
      <c r="K38" s="191"/>
      <c r="L38" s="178">
        <f t="shared" si="2"/>
        <v>0</v>
      </c>
      <c r="M38" s="191"/>
      <c r="N38" s="179">
        <f t="shared" si="3"/>
        <v>0</v>
      </c>
      <c r="O38" s="178">
        <f t="shared" si="4"/>
        <v>0</v>
      </c>
      <c r="P38" s="191"/>
      <c r="Q38" s="191"/>
      <c r="R38" s="179">
        <f t="shared" si="5"/>
        <v>0</v>
      </c>
      <c r="S38" s="191"/>
      <c r="T38" s="191"/>
      <c r="U38" s="191"/>
      <c r="V38" s="179">
        <f t="shared" si="6"/>
        <v>0</v>
      </c>
      <c r="W38" s="191"/>
      <c r="X38" s="191"/>
      <c r="Y38" s="191"/>
      <c r="Z38" s="179">
        <f t="shared" si="7"/>
        <v>0</v>
      </c>
      <c r="AA38" s="191"/>
      <c r="AB38" s="191"/>
      <c r="AC38" s="191"/>
      <c r="AD38" s="179">
        <f t="shared" si="8"/>
        <v>0</v>
      </c>
      <c r="AE38" s="191"/>
      <c r="AF38" s="191"/>
      <c r="AG38" s="191"/>
      <c r="AH38" s="191"/>
      <c r="AI38" s="179">
        <f t="shared" si="9"/>
        <v>0</v>
      </c>
      <c r="AJ38" s="191"/>
      <c r="AK38" s="191"/>
      <c r="AL38" s="177">
        <f t="shared" si="10"/>
        <v>0</v>
      </c>
      <c r="AM38" s="177">
        <f t="shared" si="11"/>
        <v>0</v>
      </c>
      <c r="AN38" s="191"/>
      <c r="AO38" s="191"/>
      <c r="AP38" s="191"/>
      <c r="AQ38" s="191"/>
      <c r="AR38" s="177">
        <f t="shared" si="12"/>
        <v>0</v>
      </c>
      <c r="AS38" s="191"/>
      <c r="AT38" s="191"/>
      <c r="AU38" s="177">
        <f t="shared" si="13"/>
        <v>0</v>
      </c>
      <c r="AV38" s="191"/>
      <c r="AW38" s="191"/>
      <c r="AX38" s="179">
        <f t="shared" si="14"/>
        <v>0</v>
      </c>
      <c r="AY38" s="191"/>
      <c r="AZ38" s="191"/>
      <c r="BA38" s="193"/>
      <c r="BB38" s="179">
        <f t="shared" si="15"/>
        <v>0</v>
      </c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79">
        <f t="shared" si="16"/>
        <v>0</v>
      </c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79">
        <f t="shared" si="17"/>
        <v>0</v>
      </c>
      <c r="CA38" s="191"/>
      <c r="CB38" s="191"/>
      <c r="CC38" s="191"/>
      <c r="CD38" s="191"/>
      <c r="CE38" s="191"/>
      <c r="CF38" s="191"/>
      <c r="CG38" s="179">
        <f t="shared" si="18"/>
        <v>0</v>
      </c>
      <c r="CH38" s="191"/>
      <c r="CI38" s="191"/>
      <c r="CJ38" s="191"/>
      <c r="CK38" s="178">
        <f t="shared" si="19"/>
        <v>0</v>
      </c>
      <c r="CL38" s="191"/>
      <c r="CM38" s="179">
        <f t="shared" si="20"/>
        <v>0</v>
      </c>
      <c r="CN38" s="191"/>
      <c r="CO38" s="179">
        <f t="shared" si="21"/>
        <v>0</v>
      </c>
      <c r="CP38" s="191"/>
      <c r="CQ38" s="191"/>
      <c r="CR38" s="191"/>
      <c r="CS38" s="191"/>
      <c r="CT38" s="191"/>
      <c r="CU38" s="191"/>
      <c r="CV38" s="191"/>
      <c r="CW38" s="191"/>
      <c r="CX38" s="191"/>
      <c r="CY38" s="179"/>
      <c r="CZ38" s="178" t="e">
        <f>CY38/F38</f>
        <v>#DIV/0!</v>
      </c>
    </row>
    <row r="39" spans="1:104" s="130" customFormat="1" ht="15" x14ac:dyDescent="0.2">
      <c r="A39" s="186">
        <v>611</v>
      </c>
      <c r="B39" s="187" t="s">
        <v>643</v>
      </c>
      <c r="C39" s="188" t="s">
        <v>567</v>
      </c>
      <c r="D39" s="188" t="s">
        <v>571</v>
      </c>
      <c r="E39" s="188"/>
      <c r="F39" s="188"/>
      <c r="G39" s="182"/>
      <c r="H39" s="179"/>
      <c r="I39" s="191"/>
      <c r="J39" s="191"/>
      <c r="K39" s="191"/>
      <c r="L39" s="178">
        <f t="shared" si="2"/>
        <v>0</v>
      </c>
      <c r="M39" s="191"/>
      <c r="N39" s="179">
        <f t="shared" si="3"/>
        <v>0</v>
      </c>
      <c r="O39" s="178">
        <f t="shared" si="4"/>
        <v>0</v>
      </c>
      <c r="P39" s="191"/>
      <c r="Q39" s="191"/>
      <c r="R39" s="179">
        <f t="shared" si="5"/>
        <v>0</v>
      </c>
      <c r="S39" s="191"/>
      <c r="T39" s="191"/>
      <c r="U39" s="191"/>
      <c r="V39" s="179">
        <f t="shared" si="6"/>
        <v>0</v>
      </c>
      <c r="W39" s="191"/>
      <c r="X39" s="191"/>
      <c r="Y39" s="191"/>
      <c r="Z39" s="179">
        <f t="shared" si="7"/>
        <v>0</v>
      </c>
      <c r="AA39" s="191"/>
      <c r="AB39" s="191"/>
      <c r="AC39" s="191"/>
      <c r="AD39" s="179">
        <f t="shared" si="8"/>
        <v>0</v>
      </c>
      <c r="AE39" s="191"/>
      <c r="AF39" s="191"/>
      <c r="AG39" s="191"/>
      <c r="AH39" s="191"/>
      <c r="AI39" s="179">
        <f t="shared" si="9"/>
        <v>0</v>
      </c>
      <c r="AJ39" s="191"/>
      <c r="AK39" s="191"/>
      <c r="AL39" s="177">
        <f t="shared" si="10"/>
        <v>0</v>
      </c>
      <c r="AM39" s="177">
        <f t="shared" si="11"/>
        <v>0</v>
      </c>
      <c r="AN39" s="191"/>
      <c r="AO39" s="191"/>
      <c r="AP39" s="191"/>
      <c r="AQ39" s="191"/>
      <c r="AR39" s="177">
        <f t="shared" si="12"/>
        <v>0</v>
      </c>
      <c r="AS39" s="191"/>
      <c r="AT39" s="191"/>
      <c r="AU39" s="177">
        <f t="shared" si="13"/>
        <v>0</v>
      </c>
      <c r="AV39" s="191"/>
      <c r="AW39" s="191"/>
      <c r="AX39" s="179">
        <f t="shared" si="14"/>
        <v>0</v>
      </c>
      <c r="AY39" s="191"/>
      <c r="AZ39" s="191"/>
      <c r="BA39" s="193"/>
      <c r="BB39" s="179">
        <f t="shared" si="15"/>
        <v>0</v>
      </c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79">
        <f t="shared" si="16"/>
        <v>0</v>
      </c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79">
        <f t="shared" si="17"/>
        <v>0</v>
      </c>
      <c r="CA39" s="191"/>
      <c r="CB39" s="191"/>
      <c r="CC39" s="191"/>
      <c r="CD39" s="191"/>
      <c r="CE39" s="191"/>
      <c r="CF39" s="191"/>
      <c r="CG39" s="179">
        <f t="shared" si="18"/>
        <v>0</v>
      </c>
      <c r="CH39" s="191"/>
      <c r="CI39" s="191"/>
      <c r="CJ39" s="191"/>
      <c r="CK39" s="178">
        <f t="shared" si="19"/>
        <v>0</v>
      </c>
      <c r="CL39" s="191"/>
      <c r="CM39" s="179">
        <f t="shared" si="20"/>
        <v>0</v>
      </c>
      <c r="CN39" s="191"/>
      <c r="CO39" s="179">
        <f t="shared" si="21"/>
        <v>0</v>
      </c>
      <c r="CP39" s="191"/>
      <c r="CQ39" s="191"/>
      <c r="CR39" s="191"/>
      <c r="CS39" s="191"/>
      <c r="CT39" s="191"/>
      <c r="CU39" s="191"/>
      <c r="CV39" s="191"/>
      <c r="CW39" s="191"/>
      <c r="CX39" s="191"/>
      <c r="CY39" s="179"/>
      <c r="CZ39" s="178" t="e">
        <f>CY39/F39</f>
        <v>#DIV/0!</v>
      </c>
    </row>
    <row r="40" spans="1:104" s="130" customFormat="1" ht="15" x14ac:dyDescent="0.2">
      <c r="A40" s="186">
        <v>611</v>
      </c>
      <c r="B40" s="187" t="s">
        <v>644</v>
      </c>
      <c r="C40" s="188" t="s">
        <v>572</v>
      </c>
      <c r="D40" s="188" t="s">
        <v>573</v>
      </c>
      <c r="E40" s="188"/>
      <c r="F40" s="188"/>
      <c r="G40" s="182"/>
      <c r="H40" s="179"/>
      <c r="I40" s="191"/>
      <c r="J40" s="191"/>
      <c r="K40" s="191"/>
      <c r="L40" s="178"/>
      <c r="M40" s="191"/>
      <c r="N40" s="179"/>
      <c r="O40" s="178"/>
      <c r="P40" s="191"/>
      <c r="Q40" s="191"/>
      <c r="R40" s="179"/>
      <c r="S40" s="191"/>
      <c r="T40" s="191"/>
      <c r="U40" s="191"/>
      <c r="V40" s="179"/>
      <c r="W40" s="191"/>
      <c r="X40" s="191"/>
      <c r="Y40" s="191"/>
      <c r="Z40" s="179"/>
      <c r="AA40" s="191"/>
      <c r="AB40" s="191"/>
      <c r="AC40" s="191"/>
      <c r="AD40" s="179"/>
      <c r="AE40" s="191"/>
      <c r="AF40" s="191"/>
      <c r="AG40" s="191"/>
      <c r="AH40" s="191"/>
      <c r="AI40" s="179"/>
      <c r="AJ40" s="191"/>
      <c r="AK40" s="191"/>
      <c r="AL40" s="177"/>
      <c r="AM40" s="177"/>
      <c r="AN40" s="191"/>
      <c r="AO40" s="191"/>
      <c r="AP40" s="191"/>
      <c r="AQ40" s="191"/>
      <c r="AR40" s="177"/>
      <c r="AS40" s="191"/>
      <c r="AT40" s="191"/>
      <c r="AU40" s="177"/>
      <c r="AV40" s="191"/>
      <c r="AW40" s="191"/>
      <c r="AX40" s="179"/>
      <c r="AY40" s="191"/>
      <c r="AZ40" s="191"/>
      <c r="BA40" s="193"/>
      <c r="BB40" s="179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79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79"/>
      <c r="CA40" s="191"/>
      <c r="CB40" s="191"/>
      <c r="CC40" s="191"/>
      <c r="CD40" s="191"/>
      <c r="CE40" s="191"/>
      <c r="CF40" s="191"/>
      <c r="CG40" s="179"/>
      <c r="CH40" s="191"/>
      <c r="CI40" s="191"/>
      <c r="CJ40" s="191"/>
      <c r="CK40" s="178"/>
      <c r="CL40" s="191"/>
      <c r="CM40" s="179"/>
      <c r="CN40" s="191"/>
      <c r="CO40" s="179"/>
      <c r="CP40" s="191"/>
      <c r="CQ40" s="191"/>
      <c r="CR40" s="191"/>
      <c r="CS40" s="191"/>
      <c r="CT40" s="191"/>
      <c r="CU40" s="191"/>
      <c r="CV40" s="191"/>
      <c r="CW40" s="191"/>
      <c r="CX40" s="191"/>
      <c r="CY40" s="179"/>
      <c r="CZ40" s="178"/>
    </row>
    <row r="41" spans="1:104" s="130" customFormat="1" ht="28.5" x14ac:dyDescent="0.2">
      <c r="A41" s="186">
        <v>611</v>
      </c>
      <c r="B41" s="187" t="s">
        <v>645</v>
      </c>
      <c r="C41" s="188" t="s">
        <v>572</v>
      </c>
      <c r="D41" s="188" t="s">
        <v>574</v>
      </c>
      <c r="E41" s="188"/>
      <c r="F41" s="188"/>
      <c r="G41" s="182"/>
      <c r="H41" s="179"/>
      <c r="I41" s="191"/>
      <c r="J41" s="191"/>
      <c r="K41" s="191"/>
      <c r="L41" s="178"/>
      <c r="M41" s="191"/>
      <c r="N41" s="179"/>
      <c r="O41" s="178"/>
      <c r="P41" s="191"/>
      <c r="Q41" s="191"/>
      <c r="R41" s="179"/>
      <c r="S41" s="191"/>
      <c r="T41" s="191"/>
      <c r="U41" s="191"/>
      <c r="V41" s="179"/>
      <c r="W41" s="191"/>
      <c r="X41" s="191"/>
      <c r="Y41" s="191"/>
      <c r="Z41" s="179"/>
      <c r="AA41" s="191"/>
      <c r="AB41" s="191"/>
      <c r="AC41" s="191"/>
      <c r="AD41" s="179"/>
      <c r="AE41" s="191"/>
      <c r="AF41" s="191"/>
      <c r="AG41" s="191"/>
      <c r="AH41" s="191"/>
      <c r="AI41" s="179"/>
      <c r="AJ41" s="191"/>
      <c r="AK41" s="191"/>
      <c r="AL41" s="177"/>
      <c r="AM41" s="177"/>
      <c r="AN41" s="191"/>
      <c r="AO41" s="191"/>
      <c r="AP41" s="191"/>
      <c r="AQ41" s="191"/>
      <c r="AR41" s="177"/>
      <c r="AS41" s="191"/>
      <c r="AT41" s="191"/>
      <c r="AU41" s="177"/>
      <c r="AV41" s="191"/>
      <c r="AW41" s="191"/>
      <c r="AX41" s="179"/>
      <c r="AY41" s="191"/>
      <c r="AZ41" s="191"/>
      <c r="BA41" s="193"/>
      <c r="BB41" s="179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79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79"/>
      <c r="CA41" s="191"/>
      <c r="CB41" s="191"/>
      <c r="CC41" s="191"/>
      <c r="CD41" s="191"/>
      <c r="CE41" s="191"/>
      <c r="CF41" s="191"/>
      <c r="CG41" s="179"/>
      <c r="CH41" s="191"/>
      <c r="CI41" s="191"/>
      <c r="CJ41" s="191"/>
      <c r="CK41" s="178"/>
      <c r="CL41" s="191"/>
      <c r="CM41" s="179"/>
      <c r="CN41" s="191"/>
      <c r="CO41" s="179"/>
      <c r="CP41" s="191"/>
      <c r="CQ41" s="191"/>
      <c r="CR41" s="191"/>
      <c r="CS41" s="191"/>
      <c r="CT41" s="191"/>
      <c r="CU41" s="191"/>
      <c r="CV41" s="191"/>
      <c r="CW41" s="191"/>
      <c r="CX41" s="191"/>
      <c r="CY41" s="179"/>
      <c r="CZ41" s="178"/>
    </row>
    <row r="42" spans="1:104" s="130" customFormat="1" ht="28.5" x14ac:dyDescent="0.2">
      <c r="A42" s="186">
        <v>611</v>
      </c>
      <c r="B42" s="187" t="s">
        <v>646</v>
      </c>
      <c r="C42" s="188" t="s">
        <v>572</v>
      </c>
      <c r="D42" s="188" t="s">
        <v>575</v>
      </c>
      <c r="E42" s="188"/>
      <c r="F42" s="188"/>
      <c r="G42" s="182"/>
      <c r="H42" s="179"/>
      <c r="I42" s="191"/>
      <c r="J42" s="191"/>
      <c r="K42" s="191"/>
      <c r="L42" s="178"/>
      <c r="M42" s="191"/>
      <c r="N42" s="179"/>
      <c r="O42" s="178"/>
      <c r="P42" s="191"/>
      <c r="Q42" s="191"/>
      <c r="R42" s="179"/>
      <c r="S42" s="191"/>
      <c r="T42" s="191"/>
      <c r="U42" s="191"/>
      <c r="V42" s="179"/>
      <c r="W42" s="191"/>
      <c r="X42" s="191"/>
      <c r="Y42" s="191"/>
      <c r="Z42" s="179"/>
      <c r="AA42" s="191"/>
      <c r="AB42" s="191"/>
      <c r="AC42" s="191"/>
      <c r="AD42" s="179"/>
      <c r="AE42" s="191"/>
      <c r="AF42" s="191"/>
      <c r="AG42" s="191"/>
      <c r="AH42" s="191"/>
      <c r="AI42" s="179"/>
      <c r="AJ42" s="191"/>
      <c r="AK42" s="191"/>
      <c r="AL42" s="177"/>
      <c r="AM42" s="177"/>
      <c r="AN42" s="191"/>
      <c r="AO42" s="191"/>
      <c r="AP42" s="191"/>
      <c r="AQ42" s="191"/>
      <c r="AR42" s="177"/>
      <c r="AS42" s="191"/>
      <c r="AT42" s="191"/>
      <c r="AU42" s="177"/>
      <c r="AV42" s="191"/>
      <c r="AW42" s="191"/>
      <c r="AX42" s="179"/>
      <c r="AY42" s="191"/>
      <c r="AZ42" s="191"/>
      <c r="BA42" s="193"/>
      <c r="BB42" s="179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79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79"/>
      <c r="CA42" s="191"/>
      <c r="CB42" s="191"/>
      <c r="CC42" s="191"/>
      <c r="CD42" s="191"/>
      <c r="CE42" s="191"/>
      <c r="CF42" s="191"/>
      <c r="CG42" s="179"/>
      <c r="CH42" s="191"/>
      <c r="CI42" s="191"/>
      <c r="CJ42" s="191"/>
      <c r="CK42" s="178"/>
      <c r="CL42" s="191"/>
      <c r="CM42" s="179"/>
      <c r="CN42" s="191"/>
      <c r="CO42" s="179"/>
      <c r="CP42" s="191"/>
      <c r="CQ42" s="191"/>
      <c r="CR42" s="191"/>
      <c r="CS42" s="191"/>
      <c r="CT42" s="191"/>
      <c r="CU42" s="191"/>
      <c r="CV42" s="191"/>
      <c r="CW42" s="191"/>
      <c r="CX42" s="191"/>
      <c r="CY42" s="179"/>
      <c r="CZ42" s="178"/>
    </row>
    <row r="43" spans="1:104" s="130" customFormat="1" ht="28.5" x14ac:dyDescent="0.2">
      <c r="A43" s="186">
        <v>611</v>
      </c>
      <c r="B43" s="187" t="s">
        <v>647</v>
      </c>
      <c r="C43" s="188" t="s">
        <v>572</v>
      </c>
      <c r="D43" s="188" t="s">
        <v>576</v>
      </c>
      <c r="E43" s="188"/>
      <c r="F43" s="188"/>
      <c r="G43" s="182"/>
      <c r="H43" s="179"/>
      <c r="I43" s="191"/>
      <c r="J43" s="191"/>
      <c r="K43" s="191"/>
      <c r="L43" s="178"/>
      <c r="M43" s="191"/>
      <c r="N43" s="179"/>
      <c r="O43" s="178"/>
      <c r="P43" s="191"/>
      <c r="Q43" s="191"/>
      <c r="R43" s="179"/>
      <c r="S43" s="191"/>
      <c r="T43" s="191"/>
      <c r="U43" s="191"/>
      <c r="V43" s="179"/>
      <c r="W43" s="191"/>
      <c r="X43" s="191"/>
      <c r="Y43" s="191"/>
      <c r="Z43" s="179"/>
      <c r="AA43" s="191"/>
      <c r="AB43" s="191"/>
      <c r="AC43" s="191"/>
      <c r="AD43" s="179"/>
      <c r="AE43" s="191"/>
      <c r="AF43" s="191"/>
      <c r="AG43" s="191"/>
      <c r="AH43" s="191"/>
      <c r="AI43" s="179"/>
      <c r="AJ43" s="191"/>
      <c r="AK43" s="191"/>
      <c r="AL43" s="177"/>
      <c r="AM43" s="177"/>
      <c r="AN43" s="191"/>
      <c r="AO43" s="191"/>
      <c r="AP43" s="191"/>
      <c r="AQ43" s="191"/>
      <c r="AR43" s="177"/>
      <c r="AS43" s="191"/>
      <c r="AT43" s="191"/>
      <c r="AU43" s="177"/>
      <c r="AV43" s="191"/>
      <c r="AW43" s="191"/>
      <c r="AX43" s="179"/>
      <c r="AY43" s="191"/>
      <c r="AZ43" s="191"/>
      <c r="BA43" s="193"/>
      <c r="BB43" s="179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79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79"/>
      <c r="CA43" s="191"/>
      <c r="CB43" s="191"/>
      <c r="CC43" s="191"/>
      <c r="CD43" s="191"/>
      <c r="CE43" s="191"/>
      <c r="CF43" s="191"/>
      <c r="CG43" s="179"/>
      <c r="CH43" s="191"/>
      <c r="CI43" s="191"/>
      <c r="CJ43" s="191"/>
      <c r="CK43" s="178"/>
      <c r="CL43" s="191"/>
      <c r="CM43" s="179"/>
      <c r="CN43" s="191"/>
      <c r="CO43" s="179"/>
      <c r="CP43" s="191"/>
      <c r="CQ43" s="191"/>
      <c r="CR43" s="191"/>
      <c r="CS43" s="191"/>
      <c r="CT43" s="191"/>
      <c r="CU43" s="191"/>
      <c r="CV43" s="191"/>
      <c r="CW43" s="191"/>
      <c r="CX43" s="191"/>
      <c r="CY43" s="179"/>
      <c r="CZ43" s="178"/>
    </row>
    <row r="44" spans="1:104" s="130" customFormat="1" ht="28.5" x14ac:dyDescent="0.2">
      <c r="A44" s="186">
        <v>611</v>
      </c>
      <c r="B44" s="187" t="s">
        <v>648</v>
      </c>
      <c r="C44" s="188" t="s">
        <v>572</v>
      </c>
      <c r="D44" s="188" t="s">
        <v>577</v>
      </c>
      <c r="E44" s="188"/>
      <c r="F44" s="188"/>
      <c r="G44" s="182"/>
      <c r="H44" s="179"/>
      <c r="I44" s="191"/>
      <c r="J44" s="191"/>
      <c r="K44" s="191"/>
      <c r="L44" s="178"/>
      <c r="M44" s="191"/>
      <c r="N44" s="179"/>
      <c r="O44" s="178"/>
      <c r="P44" s="191"/>
      <c r="Q44" s="191"/>
      <c r="R44" s="179"/>
      <c r="S44" s="191"/>
      <c r="T44" s="191"/>
      <c r="U44" s="191"/>
      <c r="V44" s="179"/>
      <c r="W44" s="191"/>
      <c r="X44" s="191"/>
      <c r="Y44" s="191"/>
      <c r="Z44" s="179"/>
      <c r="AA44" s="191"/>
      <c r="AB44" s="191"/>
      <c r="AC44" s="191"/>
      <c r="AD44" s="179"/>
      <c r="AE44" s="191"/>
      <c r="AF44" s="191"/>
      <c r="AG44" s="191"/>
      <c r="AH44" s="191"/>
      <c r="AI44" s="179"/>
      <c r="AJ44" s="191"/>
      <c r="AK44" s="191"/>
      <c r="AL44" s="177"/>
      <c r="AM44" s="177"/>
      <c r="AN44" s="191"/>
      <c r="AO44" s="191"/>
      <c r="AP44" s="191"/>
      <c r="AQ44" s="191"/>
      <c r="AR44" s="177"/>
      <c r="AS44" s="191"/>
      <c r="AT44" s="191"/>
      <c r="AU44" s="177"/>
      <c r="AV44" s="191"/>
      <c r="AW44" s="191"/>
      <c r="AX44" s="179"/>
      <c r="AY44" s="191"/>
      <c r="AZ44" s="191"/>
      <c r="BA44" s="193"/>
      <c r="BB44" s="179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79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79"/>
      <c r="CA44" s="191"/>
      <c r="CB44" s="191"/>
      <c r="CC44" s="191"/>
      <c r="CD44" s="191"/>
      <c r="CE44" s="191"/>
      <c r="CF44" s="191"/>
      <c r="CG44" s="179"/>
      <c r="CH44" s="191"/>
      <c r="CI44" s="191"/>
      <c r="CJ44" s="191"/>
      <c r="CK44" s="178"/>
      <c r="CL44" s="191"/>
      <c r="CM44" s="179"/>
      <c r="CN44" s="191"/>
      <c r="CO44" s="179"/>
      <c r="CP44" s="191"/>
      <c r="CQ44" s="191"/>
      <c r="CR44" s="191"/>
      <c r="CS44" s="191"/>
      <c r="CT44" s="191"/>
      <c r="CU44" s="191"/>
      <c r="CV44" s="191"/>
      <c r="CW44" s="191"/>
      <c r="CX44" s="191"/>
      <c r="CY44" s="179"/>
      <c r="CZ44" s="178"/>
    </row>
    <row r="45" spans="1:104" s="130" customFormat="1" ht="28.5" x14ac:dyDescent="0.2">
      <c r="A45" s="186">
        <v>611</v>
      </c>
      <c r="B45" s="187" t="s">
        <v>649</v>
      </c>
      <c r="C45" s="188" t="s">
        <v>572</v>
      </c>
      <c r="D45" s="188" t="s">
        <v>578</v>
      </c>
      <c r="E45" s="188"/>
      <c r="F45" s="188"/>
      <c r="G45" s="182"/>
      <c r="H45" s="179"/>
      <c r="I45" s="191"/>
      <c r="J45" s="191"/>
      <c r="K45" s="191"/>
      <c r="L45" s="178"/>
      <c r="M45" s="191"/>
      <c r="N45" s="179"/>
      <c r="O45" s="178"/>
      <c r="P45" s="191"/>
      <c r="Q45" s="191"/>
      <c r="R45" s="179"/>
      <c r="S45" s="191"/>
      <c r="T45" s="191"/>
      <c r="U45" s="191"/>
      <c r="V45" s="179"/>
      <c r="W45" s="191"/>
      <c r="X45" s="191"/>
      <c r="Y45" s="191"/>
      <c r="Z45" s="179"/>
      <c r="AA45" s="191"/>
      <c r="AB45" s="191"/>
      <c r="AC45" s="191"/>
      <c r="AD45" s="179"/>
      <c r="AE45" s="191"/>
      <c r="AF45" s="191"/>
      <c r="AG45" s="191"/>
      <c r="AH45" s="191"/>
      <c r="AI45" s="179"/>
      <c r="AJ45" s="191"/>
      <c r="AK45" s="191"/>
      <c r="AL45" s="177"/>
      <c r="AM45" s="177"/>
      <c r="AN45" s="191"/>
      <c r="AO45" s="191"/>
      <c r="AP45" s="191"/>
      <c r="AQ45" s="191"/>
      <c r="AR45" s="177"/>
      <c r="AS45" s="191"/>
      <c r="AT45" s="191"/>
      <c r="AU45" s="177"/>
      <c r="AV45" s="191"/>
      <c r="AW45" s="191"/>
      <c r="AX45" s="179"/>
      <c r="AY45" s="191"/>
      <c r="AZ45" s="191"/>
      <c r="BA45" s="193"/>
      <c r="BB45" s="179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79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79"/>
      <c r="CA45" s="191"/>
      <c r="CB45" s="191"/>
      <c r="CC45" s="191"/>
      <c r="CD45" s="191"/>
      <c r="CE45" s="191"/>
      <c r="CF45" s="191"/>
      <c r="CG45" s="179"/>
      <c r="CH45" s="191"/>
      <c r="CI45" s="191"/>
      <c r="CJ45" s="191"/>
      <c r="CK45" s="178"/>
      <c r="CL45" s="191"/>
      <c r="CM45" s="179"/>
      <c r="CN45" s="191"/>
      <c r="CO45" s="179"/>
      <c r="CP45" s="191"/>
      <c r="CQ45" s="191"/>
      <c r="CR45" s="191"/>
      <c r="CS45" s="191"/>
      <c r="CT45" s="191"/>
      <c r="CU45" s="191"/>
      <c r="CV45" s="191"/>
      <c r="CW45" s="191"/>
      <c r="CX45" s="191"/>
      <c r="CY45" s="179"/>
      <c r="CZ45" s="178"/>
    </row>
    <row r="46" spans="1:104" s="130" customFormat="1" ht="15" x14ac:dyDescent="0.2">
      <c r="A46" s="186">
        <v>611</v>
      </c>
      <c r="B46" s="187" t="s">
        <v>650</v>
      </c>
      <c r="C46" s="188" t="s">
        <v>572</v>
      </c>
      <c r="D46" s="188" t="s">
        <v>579</v>
      </c>
      <c r="E46" s="188"/>
      <c r="F46" s="188"/>
      <c r="G46" s="182"/>
      <c r="H46" s="179"/>
      <c r="I46" s="191"/>
      <c r="J46" s="191"/>
      <c r="K46" s="191"/>
      <c r="L46" s="178"/>
      <c r="M46" s="191"/>
      <c r="N46" s="179"/>
      <c r="O46" s="178"/>
      <c r="P46" s="191"/>
      <c r="Q46" s="191"/>
      <c r="R46" s="179"/>
      <c r="S46" s="191"/>
      <c r="T46" s="191"/>
      <c r="U46" s="191"/>
      <c r="V46" s="179"/>
      <c r="W46" s="191"/>
      <c r="X46" s="191"/>
      <c r="Y46" s="191"/>
      <c r="Z46" s="179"/>
      <c r="AA46" s="191"/>
      <c r="AB46" s="191"/>
      <c r="AC46" s="191"/>
      <c r="AD46" s="179"/>
      <c r="AE46" s="191"/>
      <c r="AF46" s="191"/>
      <c r="AG46" s="191"/>
      <c r="AH46" s="191"/>
      <c r="AI46" s="179"/>
      <c r="AJ46" s="191"/>
      <c r="AK46" s="191"/>
      <c r="AL46" s="177"/>
      <c r="AM46" s="177"/>
      <c r="AN46" s="191"/>
      <c r="AO46" s="191"/>
      <c r="AP46" s="191"/>
      <c r="AQ46" s="191"/>
      <c r="AR46" s="177"/>
      <c r="AS46" s="191"/>
      <c r="AT46" s="191"/>
      <c r="AU46" s="177"/>
      <c r="AV46" s="191"/>
      <c r="AW46" s="191"/>
      <c r="AX46" s="179"/>
      <c r="AY46" s="191"/>
      <c r="AZ46" s="191"/>
      <c r="BA46" s="193"/>
      <c r="BB46" s="179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79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79"/>
      <c r="CA46" s="191"/>
      <c r="CB46" s="191"/>
      <c r="CC46" s="191"/>
      <c r="CD46" s="191"/>
      <c r="CE46" s="191"/>
      <c r="CF46" s="191"/>
      <c r="CG46" s="179"/>
      <c r="CH46" s="191"/>
      <c r="CI46" s="191"/>
      <c r="CJ46" s="191"/>
      <c r="CK46" s="178"/>
      <c r="CL46" s="191"/>
      <c r="CM46" s="179"/>
      <c r="CN46" s="191"/>
      <c r="CO46" s="179"/>
      <c r="CP46" s="191"/>
      <c r="CQ46" s="191"/>
      <c r="CR46" s="191"/>
      <c r="CS46" s="191"/>
      <c r="CT46" s="191"/>
      <c r="CU46" s="191"/>
      <c r="CV46" s="191"/>
      <c r="CW46" s="191"/>
      <c r="CX46" s="191"/>
      <c r="CY46" s="179"/>
      <c r="CZ46" s="178"/>
    </row>
    <row r="47" spans="1:104" s="130" customFormat="1" ht="15" x14ac:dyDescent="0.2">
      <c r="A47" s="186">
        <v>611</v>
      </c>
      <c r="B47" s="187" t="s">
        <v>651</v>
      </c>
      <c r="C47" s="188" t="s">
        <v>572</v>
      </c>
      <c r="D47" s="188" t="s">
        <v>580</v>
      </c>
      <c r="E47" s="188"/>
      <c r="F47" s="188"/>
      <c r="G47" s="182"/>
      <c r="H47" s="179"/>
      <c r="I47" s="191"/>
      <c r="J47" s="191"/>
      <c r="K47" s="191"/>
      <c r="L47" s="178"/>
      <c r="M47" s="191"/>
      <c r="N47" s="179"/>
      <c r="O47" s="178"/>
      <c r="P47" s="191"/>
      <c r="Q47" s="191"/>
      <c r="R47" s="179"/>
      <c r="S47" s="191"/>
      <c r="T47" s="191"/>
      <c r="U47" s="191"/>
      <c r="V47" s="179"/>
      <c r="W47" s="191"/>
      <c r="X47" s="191"/>
      <c r="Y47" s="191"/>
      <c r="Z47" s="179"/>
      <c r="AA47" s="191"/>
      <c r="AB47" s="191"/>
      <c r="AC47" s="191"/>
      <c r="AD47" s="179"/>
      <c r="AE47" s="191"/>
      <c r="AF47" s="191"/>
      <c r="AG47" s="191"/>
      <c r="AH47" s="191"/>
      <c r="AI47" s="179"/>
      <c r="AJ47" s="191"/>
      <c r="AK47" s="191"/>
      <c r="AL47" s="177"/>
      <c r="AM47" s="177"/>
      <c r="AN47" s="191"/>
      <c r="AO47" s="191"/>
      <c r="AP47" s="191"/>
      <c r="AQ47" s="191"/>
      <c r="AR47" s="177"/>
      <c r="AS47" s="191"/>
      <c r="AT47" s="191"/>
      <c r="AU47" s="177"/>
      <c r="AV47" s="191"/>
      <c r="AW47" s="191"/>
      <c r="AX47" s="179"/>
      <c r="AY47" s="191"/>
      <c r="AZ47" s="191"/>
      <c r="BA47" s="193"/>
      <c r="BB47" s="179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79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79"/>
      <c r="CA47" s="191"/>
      <c r="CB47" s="191"/>
      <c r="CC47" s="191"/>
      <c r="CD47" s="191"/>
      <c r="CE47" s="191"/>
      <c r="CF47" s="191"/>
      <c r="CG47" s="179"/>
      <c r="CH47" s="191"/>
      <c r="CI47" s="191"/>
      <c r="CJ47" s="191"/>
      <c r="CK47" s="178"/>
      <c r="CL47" s="191"/>
      <c r="CM47" s="179"/>
      <c r="CN47" s="191"/>
      <c r="CO47" s="179"/>
      <c r="CP47" s="191"/>
      <c r="CQ47" s="191"/>
      <c r="CR47" s="191"/>
      <c r="CS47" s="191"/>
      <c r="CT47" s="191"/>
      <c r="CU47" s="191"/>
      <c r="CV47" s="191"/>
      <c r="CW47" s="191"/>
      <c r="CX47" s="191"/>
      <c r="CY47" s="179"/>
      <c r="CZ47" s="178"/>
    </row>
    <row r="48" spans="1:104" s="130" customFormat="1" ht="15" x14ac:dyDescent="0.2">
      <c r="A48" s="186">
        <v>611</v>
      </c>
      <c r="B48" s="187" t="s">
        <v>652</v>
      </c>
      <c r="C48" s="188" t="s">
        <v>581</v>
      </c>
      <c r="D48" s="188" t="s">
        <v>582</v>
      </c>
      <c r="E48" s="188"/>
      <c r="F48" s="188"/>
      <c r="G48" s="182"/>
      <c r="H48" s="179"/>
      <c r="I48" s="191"/>
      <c r="J48" s="191"/>
      <c r="K48" s="191"/>
      <c r="L48" s="178"/>
      <c r="M48" s="191"/>
      <c r="N48" s="179"/>
      <c r="O48" s="178"/>
      <c r="P48" s="191"/>
      <c r="Q48" s="191"/>
      <c r="R48" s="179"/>
      <c r="S48" s="191"/>
      <c r="T48" s="191"/>
      <c r="U48" s="191"/>
      <c r="V48" s="179"/>
      <c r="W48" s="191"/>
      <c r="X48" s="191"/>
      <c r="Y48" s="191"/>
      <c r="Z48" s="179"/>
      <c r="AA48" s="191"/>
      <c r="AB48" s="191"/>
      <c r="AC48" s="191"/>
      <c r="AD48" s="179"/>
      <c r="AE48" s="191"/>
      <c r="AF48" s="191"/>
      <c r="AG48" s="191"/>
      <c r="AH48" s="191"/>
      <c r="AI48" s="179"/>
      <c r="AJ48" s="191"/>
      <c r="AK48" s="191"/>
      <c r="AL48" s="177"/>
      <c r="AM48" s="177"/>
      <c r="AN48" s="191"/>
      <c r="AO48" s="191"/>
      <c r="AP48" s="191"/>
      <c r="AQ48" s="191"/>
      <c r="AR48" s="177"/>
      <c r="AS48" s="191"/>
      <c r="AT48" s="191"/>
      <c r="AU48" s="177"/>
      <c r="AV48" s="191"/>
      <c r="AW48" s="191"/>
      <c r="AX48" s="179"/>
      <c r="AY48" s="191"/>
      <c r="AZ48" s="191"/>
      <c r="BA48" s="193"/>
      <c r="BB48" s="179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79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79"/>
      <c r="CA48" s="191"/>
      <c r="CB48" s="191"/>
      <c r="CC48" s="191"/>
      <c r="CD48" s="191"/>
      <c r="CE48" s="191"/>
      <c r="CF48" s="191"/>
      <c r="CG48" s="179"/>
      <c r="CH48" s="191"/>
      <c r="CI48" s="191"/>
      <c r="CJ48" s="191"/>
      <c r="CK48" s="178"/>
      <c r="CL48" s="191"/>
      <c r="CM48" s="179"/>
      <c r="CN48" s="191"/>
      <c r="CO48" s="179"/>
      <c r="CP48" s="191"/>
      <c r="CQ48" s="191"/>
      <c r="CR48" s="191"/>
      <c r="CS48" s="191"/>
      <c r="CT48" s="191"/>
      <c r="CU48" s="191"/>
      <c r="CV48" s="191"/>
      <c r="CW48" s="191"/>
      <c r="CX48" s="191"/>
      <c r="CY48" s="179"/>
      <c r="CZ48" s="178"/>
    </row>
    <row r="49" spans="1:104" s="130" customFormat="1" ht="28.5" x14ac:dyDescent="0.2">
      <c r="A49" s="186">
        <v>611</v>
      </c>
      <c r="B49" s="187" t="s">
        <v>653</v>
      </c>
      <c r="C49" s="188" t="s">
        <v>581</v>
      </c>
      <c r="D49" s="188" t="s">
        <v>583</v>
      </c>
      <c r="E49" s="188"/>
      <c r="F49" s="188"/>
      <c r="G49" s="182"/>
      <c r="H49" s="179"/>
      <c r="I49" s="191"/>
      <c r="J49" s="191"/>
      <c r="K49" s="191"/>
      <c r="L49" s="178"/>
      <c r="M49" s="191"/>
      <c r="N49" s="179"/>
      <c r="O49" s="178"/>
      <c r="P49" s="191"/>
      <c r="Q49" s="191"/>
      <c r="R49" s="179"/>
      <c r="S49" s="191"/>
      <c r="T49" s="191"/>
      <c r="U49" s="191"/>
      <c r="V49" s="179"/>
      <c r="W49" s="191"/>
      <c r="X49" s="191"/>
      <c r="Y49" s="191"/>
      <c r="Z49" s="179"/>
      <c r="AA49" s="191"/>
      <c r="AB49" s="191"/>
      <c r="AC49" s="191"/>
      <c r="AD49" s="179"/>
      <c r="AE49" s="191"/>
      <c r="AF49" s="191"/>
      <c r="AG49" s="191"/>
      <c r="AH49" s="191"/>
      <c r="AI49" s="179"/>
      <c r="AJ49" s="191"/>
      <c r="AK49" s="191"/>
      <c r="AL49" s="177"/>
      <c r="AM49" s="177"/>
      <c r="AN49" s="191"/>
      <c r="AO49" s="191"/>
      <c r="AP49" s="191"/>
      <c r="AQ49" s="191"/>
      <c r="AR49" s="177"/>
      <c r="AS49" s="191"/>
      <c r="AT49" s="191"/>
      <c r="AU49" s="177"/>
      <c r="AV49" s="191"/>
      <c r="AW49" s="191"/>
      <c r="AX49" s="179"/>
      <c r="AY49" s="191"/>
      <c r="AZ49" s="191"/>
      <c r="BA49" s="193"/>
      <c r="BB49" s="179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79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79"/>
      <c r="CA49" s="191"/>
      <c r="CB49" s="191"/>
      <c r="CC49" s="191"/>
      <c r="CD49" s="191"/>
      <c r="CE49" s="191"/>
      <c r="CF49" s="191"/>
      <c r="CG49" s="179"/>
      <c r="CH49" s="191"/>
      <c r="CI49" s="191"/>
      <c r="CJ49" s="191"/>
      <c r="CK49" s="178"/>
      <c r="CL49" s="191"/>
      <c r="CM49" s="179"/>
      <c r="CN49" s="191"/>
      <c r="CO49" s="179"/>
      <c r="CP49" s="191"/>
      <c r="CQ49" s="191"/>
      <c r="CR49" s="191"/>
      <c r="CS49" s="191"/>
      <c r="CT49" s="191"/>
      <c r="CU49" s="191"/>
      <c r="CV49" s="191"/>
      <c r="CW49" s="191"/>
      <c r="CX49" s="191"/>
      <c r="CY49" s="179"/>
      <c r="CZ49" s="178"/>
    </row>
    <row r="50" spans="1:104" s="130" customFormat="1" ht="28.5" x14ac:dyDescent="0.2">
      <c r="A50" s="186">
        <v>611</v>
      </c>
      <c r="B50" s="187" t="s">
        <v>654</v>
      </c>
      <c r="C50" s="188" t="s">
        <v>581</v>
      </c>
      <c r="D50" s="188" t="s">
        <v>584</v>
      </c>
      <c r="E50" s="188"/>
      <c r="F50" s="188"/>
      <c r="G50" s="182"/>
      <c r="H50" s="179"/>
      <c r="I50" s="191"/>
      <c r="J50" s="191"/>
      <c r="K50" s="191"/>
      <c r="L50" s="178"/>
      <c r="M50" s="191"/>
      <c r="N50" s="179"/>
      <c r="O50" s="178"/>
      <c r="P50" s="191"/>
      <c r="Q50" s="191"/>
      <c r="R50" s="179"/>
      <c r="S50" s="191"/>
      <c r="T50" s="191"/>
      <c r="U50" s="191"/>
      <c r="V50" s="179"/>
      <c r="W50" s="191"/>
      <c r="X50" s="191"/>
      <c r="Y50" s="191"/>
      <c r="Z50" s="179"/>
      <c r="AA50" s="191"/>
      <c r="AB50" s="191"/>
      <c r="AC50" s="191"/>
      <c r="AD50" s="179"/>
      <c r="AE50" s="191"/>
      <c r="AF50" s="191"/>
      <c r="AG50" s="191"/>
      <c r="AH50" s="191"/>
      <c r="AI50" s="179"/>
      <c r="AJ50" s="191"/>
      <c r="AK50" s="191"/>
      <c r="AL50" s="177"/>
      <c r="AM50" s="177"/>
      <c r="AN50" s="191"/>
      <c r="AO50" s="191"/>
      <c r="AP50" s="191"/>
      <c r="AQ50" s="191"/>
      <c r="AR50" s="177"/>
      <c r="AS50" s="191"/>
      <c r="AT50" s="191"/>
      <c r="AU50" s="177"/>
      <c r="AV50" s="191"/>
      <c r="AW50" s="191"/>
      <c r="AX50" s="179"/>
      <c r="AY50" s="191"/>
      <c r="AZ50" s="191"/>
      <c r="BA50" s="193"/>
      <c r="BB50" s="179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79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79"/>
      <c r="CA50" s="191"/>
      <c r="CB50" s="191"/>
      <c r="CC50" s="191"/>
      <c r="CD50" s="191"/>
      <c r="CE50" s="191"/>
      <c r="CF50" s="191"/>
      <c r="CG50" s="179"/>
      <c r="CH50" s="191"/>
      <c r="CI50" s="191"/>
      <c r="CJ50" s="191"/>
      <c r="CK50" s="178"/>
      <c r="CL50" s="191"/>
      <c r="CM50" s="179"/>
      <c r="CN50" s="191"/>
      <c r="CO50" s="179"/>
      <c r="CP50" s="191"/>
      <c r="CQ50" s="191"/>
      <c r="CR50" s="191"/>
      <c r="CS50" s="191"/>
      <c r="CT50" s="191"/>
      <c r="CU50" s="191"/>
      <c r="CV50" s="191"/>
      <c r="CW50" s="191"/>
      <c r="CX50" s="191"/>
      <c r="CY50" s="179"/>
      <c r="CZ50" s="178"/>
    </row>
    <row r="51" spans="1:104" s="130" customFormat="1" ht="15" x14ac:dyDescent="0.2">
      <c r="A51" s="186">
        <v>611</v>
      </c>
      <c r="B51" s="187" t="s">
        <v>655</v>
      </c>
      <c r="C51" s="188" t="s">
        <v>581</v>
      </c>
      <c r="D51" s="188" t="s">
        <v>585</v>
      </c>
      <c r="E51" s="188"/>
      <c r="F51" s="188"/>
      <c r="G51" s="182"/>
      <c r="H51" s="179"/>
      <c r="I51" s="191"/>
      <c r="J51" s="191"/>
      <c r="K51" s="191"/>
      <c r="L51" s="178"/>
      <c r="M51" s="191"/>
      <c r="N51" s="179"/>
      <c r="O51" s="178"/>
      <c r="P51" s="191"/>
      <c r="Q51" s="191"/>
      <c r="R51" s="179"/>
      <c r="S51" s="191"/>
      <c r="T51" s="191"/>
      <c r="U51" s="191"/>
      <c r="V51" s="179"/>
      <c r="W51" s="191"/>
      <c r="X51" s="191"/>
      <c r="Y51" s="191"/>
      <c r="Z51" s="179"/>
      <c r="AA51" s="191"/>
      <c r="AB51" s="191"/>
      <c r="AC51" s="191"/>
      <c r="AD51" s="179"/>
      <c r="AE51" s="191"/>
      <c r="AF51" s="191"/>
      <c r="AG51" s="191"/>
      <c r="AH51" s="191"/>
      <c r="AI51" s="179"/>
      <c r="AJ51" s="191"/>
      <c r="AK51" s="191"/>
      <c r="AL51" s="177"/>
      <c r="AM51" s="177"/>
      <c r="AN51" s="191"/>
      <c r="AO51" s="191"/>
      <c r="AP51" s="191"/>
      <c r="AQ51" s="191"/>
      <c r="AR51" s="177"/>
      <c r="AS51" s="191"/>
      <c r="AT51" s="191"/>
      <c r="AU51" s="177"/>
      <c r="AV51" s="191"/>
      <c r="AW51" s="191"/>
      <c r="AX51" s="179"/>
      <c r="AY51" s="191"/>
      <c r="AZ51" s="191"/>
      <c r="BA51" s="193"/>
      <c r="BB51" s="179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79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79"/>
      <c r="CA51" s="191"/>
      <c r="CB51" s="191"/>
      <c r="CC51" s="191"/>
      <c r="CD51" s="191"/>
      <c r="CE51" s="191"/>
      <c r="CF51" s="191"/>
      <c r="CG51" s="179"/>
      <c r="CH51" s="191"/>
      <c r="CI51" s="191"/>
      <c r="CJ51" s="191"/>
      <c r="CK51" s="178"/>
      <c r="CL51" s="191"/>
      <c r="CM51" s="179"/>
      <c r="CN51" s="191"/>
      <c r="CO51" s="179"/>
      <c r="CP51" s="191"/>
      <c r="CQ51" s="191"/>
      <c r="CR51" s="191"/>
      <c r="CS51" s="191"/>
      <c r="CT51" s="191"/>
      <c r="CU51" s="191"/>
      <c r="CV51" s="191"/>
      <c r="CW51" s="191"/>
      <c r="CX51" s="191"/>
      <c r="CY51" s="179"/>
      <c r="CZ51" s="178"/>
    </row>
    <row r="52" spans="1:104" s="130" customFormat="1" ht="15" x14ac:dyDescent="0.2">
      <c r="A52" s="186">
        <v>611</v>
      </c>
      <c r="B52" s="187" t="s">
        <v>656</v>
      </c>
      <c r="C52" s="188" t="s">
        <v>581</v>
      </c>
      <c r="D52" s="188" t="s">
        <v>586</v>
      </c>
      <c r="E52" s="188"/>
      <c r="F52" s="188"/>
      <c r="G52" s="182"/>
      <c r="H52" s="179"/>
      <c r="I52" s="191"/>
      <c r="J52" s="191"/>
      <c r="K52" s="191"/>
      <c r="L52" s="178"/>
      <c r="M52" s="191"/>
      <c r="N52" s="179"/>
      <c r="O52" s="178"/>
      <c r="P52" s="191"/>
      <c r="Q52" s="191"/>
      <c r="R52" s="179"/>
      <c r="S52" s="191"/>
      <c r="T52" s="191"/>
      <c r="U52" s="191"/>
      <c r="V52" s="179"/>
      <c r="W52" s="191"/>
      <c r="X52" s="191"/>
      <c r="Y52" s="191"/>
      <c r="Z52" s="179"/>
      <c r="AA52" s="191"/>
      <c r="AB52" s="191"/>
      <c r="AC52" s="191"/>
      <c r="AD52" s="179"/>
      <c r="AE52" s="191"/>
      <c r="AF52" s="191"/>
      <c r="AG52" s="191"/>
      <c r="AH52" s="191"/>
      <c r="AI52" s="179"/>
      <c r="AJ52" s="191"/>
      <c r="AK52" s="191"/>
      <c r="AL52" s="177"/>
      <c r="AM52" s="177"/>
      <c r="AN52" s="191"/>
      <c r="AO52" s="191"/>
      <c r="AP52" s="191"/>
      <c r="AQ52" s="191"/>
      <c r="AR52" s="177"/>
      <c r="AS52" s="191"/>
      <c r="AT52" s="191"/>
      <c r="AU52" s="177"/>
      <c r="AV52" s="191"/>
      <c r="AW52" s="191"/>
      <c r="AX52" s="179"/>
      <c r="AY52" s="191"/>
      <c r="AZ52" s="191"/>
      <c r="BA52" s="193"/>
      <c r="BB52" s="179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79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79"/>
      <c r="CA52" s="191"/>
      <c r="CB52" s="191"/>
      <c r="CC52" s="191"/>
      <c r="CD52" s="191"/>
      <c r="CE52" s="191"/>
      <c r="CF52" s="191"/>
      <c r="CG52" s="179"/>
      <c r="CH52" s="191"/>
      <c r="CI52" s="191"/>
      <c r="CJ52" s="191"/>
      <c r="CK52" s="178"/>
      <c r="CL52" s="191"/>
      <c r="CM52" s="179"/>
      <c r="CN52" s="191"/>
      <c r="CO52" s="179"/>
      <c r="CP52" s="191"/>
      <c r="CQ52" s="191"/>
      <c r="CR52" s="191"/>
      <c r="CS52" s="191"/>
      <c r="CT52" s="191"/>
      <c r="CU52" s="191"/>
      <c r="CV52" s="191"/>
      <c r="CW52" s="191"/>
      <c r="CX52" s="191"/>
      <c r="CY52" s="179"/>
      <c r="CZ52" s="178"/>
    </row>
    <row r="53" spans="1:104" s="130" customFormat="1" ht="15" x14ac:dyDescent="0.2">
      <c r="A53" s="186">
        <v>611</v>
      </c>
      <c r="B53" s="187" t="s">
        <v>657</v>
      </c>
      <c r="C53" s="188" t="s">
        <v>581</v>
      </c>
      <c r="D53" s="188" t="s">
        <v>587</v>
      </c>
      <c r="E53" s="188"/>
      <c r="F53" s="188"/>
      <c r="G53" s="182"/>
      <c r="H53" s="179"/>
      <c r="I53" s="191"/>
      <c r="J53" s="191"/>
      <c r="K53" s="191"/>
      <c r="L53" s="178"/>
      <c r="M53" s="191"/>
      <c r="N53" s="179"/>
      <c r="O53" s="178"/>
      <c r="P53" s="191"/>
      <c r="Q53" s="191"/>
      <c r="R53" s="179"/>
      <c r="S53" s="191"/>
      <c r="T53" s="191"/>
      <c r="U53" s="191"/>
      <c r="V53" s="179"/>
      <c r="W53" s="191"/>
      <c r="X53" s="191"/>
      <c r="Y53" s="191"/>
      <c r="Z53" s="179"/>
      <c r="AA53" s="191"/>
      <c r="AB53" s="191"/>
      <c r="AC53" s="191"/>
      <c r="AD53" s="179"/>
      <c r="AE53" s="191"/>
      <c r="AF53" s="191"/>
      <c r="AG53" s="191"/>
      <c r="AH53" s="191"/>
      <c r="AI53" s="179"/>
      <c r="AJ53" s="191"/>
      <c r="AK53" s="191"/>
      <c r="AL53" s="177"/>
      <c r="AM53" s="177"/>
      <c r="AN53" s="191"/>
      <c r="AO53" s="191"/>
      <c r="AP53" s="191"/>
      <c r="AQ53" s="191"/>
      <c r="AR53" s="177"/>
      <c r="AS53" s="191"/>
      <c r="AT53" s="191"/>
      <c r="AU53" s="177"/>
      <c r="AV53" s="191"/>
      <c r="AW53" s="191"/>
      <c r="AX53" s="179"/>
      <c r="AY53" s="191"/>
      <c r="AZ53" s="191"/>
      <c r="BA53" s="193"/>
      <c r="BB53" s="179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79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79"/>
      <c r="CA53" s="191"/>
      <c r="CB53" s="191"/>
      <c r="CC53" s="191"/>
      <c r="CD53" s="191"/>
      <c r="CE53" s="191"/>
      <c r="CF53" s="191"/>
      <c r="CG53" s="179"/>
      <c r="CH53" s="191"/>
      <c r="CI53" s="191"/>
      <c r="CJ53" s="191"/>
      <c r="CK53" s="178"/>
      <c r="CL53" s="191"/>
      <c r="CM53" s="179"/>
      <c r="CN53" s="191"/>
      <c r="CO53" s="179"/>
      <c r="CP53" s="191"/>
      <c r="CQ53" s="191"/>
      <c r="CR53" s="191"/>
      <c r="CS53" s="191"/>
      <c r="CT53" s="191"/>
      <c r="CU53" s="191"/>
      <c r="CV53" s="191"/>
      <c r="CW53" s="191"/>
      <c r="CX53" s="191"/>
      <c r="CY53" s="179"/>
      <c r="CZ53" s="178"/>
    </row>
    <row r="54" spans="1:104" s="130" customFormat="1" ht="28.5" x14ac:dyDescent="0.2">
      <c r="A54" s="186">
        <v>611</v>
      </c>
      <c r="B54" s="187" t="s">
        <v>658</v>
      </c>
      <c r="C54" s="188" t="s">
        <v>581</v>
      </c>
      <c r="D54" s="188" t="s">
        <v>588</v>
      </c>
      <c r="E54" s="188"/>
      <c r="F54" s="188"/>
      <c r="G54" s="182"/>
      <c r="H54" s="179"/>
      <c r="I54" s="191"/>
      <c r="J54" s="191"/>
      <c r="K54" s="191"/>
      <c r="L54" s="178"/>
      <c r="M54" s="191"/>
      <c r="N54" s="179"/>
      <c r="O54" s="178"/>
      <c r="P54" s="191"/>
      <c r="Q54" s="191"/>
      <c r="R54" s="179"/>
      <c r="S54" s="191"/>
      <c r="T54" s="191"/>
      <c r="U54" s="191"/>
      <c r="V54" s="179"/>
      <c r="W54" s="191"/>
      <c r="X54" s="191"/>
      <c r="Y54" s="191"/>
      <c r="Z54" s="179"/>
      <c r="AA54" s="191"/>
      <c r="AB54" s="191"/>
      <c r="AC54" s="191"/>
      <c r="AD54" s="179"/>
      <c r="AE54" s="191"/>
      <c r="AF54" s="191"/>
      <c r="AG54" s="191"/>
      <c r="AH54" s="191"/>
      <c r="AI54" s="179"/>
      <c r="AJ54" s="191"/>
      <c r="AK54" s="191"/>
      <c r="AL54" s="177"/>
      <c r="AM54" s="177"/>
      <c r="AN54" s="191"/>
      <c r="AO54" s="191"/>
      <c r="AP54" s="191"/>
      <c r="AQ54" s="191"/>
      <c r="AR54" s="177"/>
      <c r="AS54" s="191"/>
      <c r="AT54" s="191"/>
      <c r="AU54" s="177"/>
      <c r="AV54" s="191"/>
      <c r="AW54" s="191"/>
      <c r="AX54" s="179"/>
      <c r="AY54" s="191"/>
      <c r="AZ54" s="191"/>
      <c r="BA54" s="193"/>
      <c r="BB54" s="179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79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79"/>
      <c r="CA54" s="191"/>
      <c r="CB54" s="191"/>
      <c r="CC54" s="191"/>
      <c r="CD54" s="191"/>
      <c r="CE54" s="191"/>
      <c r="CF54" s="191"/>
      <c r="CG54" s="179"/>
      <c r="CH54" s="191"/>
      <c r="CI54" s="191"/>
      <c r="CJ54" s="191"/>
      <c r="CK54" s="178"/>
      <c r="CL54" s="191"/>
      <c r="CM54" s="179"/>
      <c r="CN54" s="191"/>
      <c r="CO54" s="179"/>
      <c r="CP54" s="191"/>
      <c r="CQ54" s="191"/>
      <c r="CR54" s="191"/>
      <c r="CS54" s="191"/>
      <c r="CT54" s="191"/>
      <c r="CU54" s="191"/>
      <c r="CV54" s="191"/>
      <c r="CW54" s="191"/>
      <c r="CX54" s="191"/>
      <c r="CY54" s="179"/>
      <c r="CZ54" s="178"/>
    </row>
    <row r="55" spans="1:104" s="130" customFormat="1" ht="28.5" x14ac:dyDescent="0.2">
      <c r="A55" s="186">
        <v>611</v>
      </c>
      <c r="B55" s="187" t="s">
        <v>659</v>
      </c>
      <c r="C55" s="188" t="s">
        <v>581</v>
      </c>
      <c r="D55" s="188" t="s">
        <v>589</v>
      </c>
      <c r="E55" s="188"/>
      <c r="F55" s="188"/>
      <c r="G55" s="182"/>
      <c r="H55" s="179"/>
      <c r="I55" s="191"/>
      <c r="J55" s="191"/>
      <c r="K55" s="191"/>
      <c r="L55" s="178"/>
      <c r="M55" s="191"/>
      <c r="N55" s="179"/>
      <c r="O55" s="178"/>
      <c r="P55" s="191"/>
      <c r="Q55" s="191"/>
      <c r="R55" s="179"/>
      <c r="S55" s="191"/>
      <c r="T55" s="191"/>
      <c r="U55" s="191"/>
      <c r="V55" s="179"/>
      <c r="W55" s="191"/>
      <c r="X55" s="191"/>
      <c r="Y55" s="191"/>
      <c r="Z55" s="179"/>
      <c r="AA55" s="191"/>
      <c r="AB55" s="191"/>
      <c r="AC55" s="191"/>
      <c r="AD55" s="179"/>
      <c r="AE55" s="191"/>
      <c r="AF55" s="191"/>
      <c r="AG55" s="191"/>
      <c r="AH55" s="191"/>
      <c r="AI55" s="179"/>
      <c r="AJ55" s="191"/>
      <c r="AK55" s="191"/>
      <c r="AL55" s="177"/>
      <c r="AM55" s="177"/>
      <c r="AN55" s="191"/>
      <c r="AO55" s="191"/>
      <c r="AP55" s="191"/>
      <c r="AQ55" s="191"/>
      <c r="AR55" s="177"/>
      <c r="AS55" s="191"/>
      <c r="AT55" s="191"/>
      <c r="AU55" s="177"/>
      <c r="AV55" s="191"/>
      <c r="AW55" s="191"/>
      <c r="AX55" s="179"/>
      <c r="AY55" s="191"/>
      <c r="AZ55" s="191"/>
      <c r="BA55" s="193"/>
      <c r="BB55" s="179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79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79"/>
      <c r="CA55" s="191"/>
      <c r="CB55" s="191"/>
      <c r="CC55" s="191"/>
      <c r="CD55" s="191"/>
      <c r="CE55" s="191"/>
      <c r="CF55" s="191"/>
      <c r="CG55" s="179"/>
      <c r="CH55" s="191"/>
      <c r="CI55" s="191"/>
      <c r="CJ55" s="191"/>
      <c r="CK55" s="178"/>
      <c r="CL55" s="191"/>
      <c r="CM55" s="179"/>
      <c r="CN55" s="191"/>
      <c r="CO55" s="179"/>
      <c r="CP55" s="191"/>
      <c r="CQ55" s="191"/>
      <c r="CR55" s="191"/>
      <c r="CS55" s="191"/>
      <c r="CT55" s="191"/>
      <c r="CU55" s="191"/>
      <c r="CV55" s="191"/>
      <c r="CW55" s="191"/>
      <c r="CX55" s="191"/>
      <c r="CY55" s="179"/>
      <c r="CZ55" s="178"/>
    </row>
    <row r="56" spans="1:104" s="130" customFormat="1" ht="15" x14ac:dyDescent="0.2">
      <c r="A56" s="186">
        <v>611</v>
      </c>
      <c r="B56" s="187" t="s">
        <v>660</v>
      </c>
      <c r="C56" s="188" t="s">
        <v>590</v>
      </c>
      <c r="D56" s="188" t="s">
        <v>591</v>
      </c>
      <c r="E56" s="188"/>
      <c r="F56" s="188"/>
      <c r="G56" s="182"/>
      <c r="H56" s="179"/>
      <c r="I56" s="191"/>
      <c r="J56" s="191"/>
      <c r="K56" s="191"/>
      <c r="L56" s="178"/>
      <c r="M56" s="191"/>
      <c r="N56" s="179"/>
      <c r="O56" s="178"/>
      <c r="P56" s="191"/>
      <c r="Q56" s="191"/>
      <c r="R56" s="179"/>
      <c r="S56" s="191"/>
      <c r="T56" s="191"/>
      <c r="U56" s="191"/>
      <c r="V56" s="179"/>
      <c r="W56" s="191"/>
      <c r="X56" s="191"/>
      <c r="Y56" s="191"/>
      <c r="Z56" s="179"/>
      <c r="AA56" s="191"/>
      <c r="AB56" s="191"/>
      <c r="AC56" s="191"/>
      <c r="AD56" s="179"/>
      <c r="AE56" s="191"/>
      <c r="AF56" s="191"/>
      <c r="AG56" s="191"/>
      <c r="AH56" s="191"/>
      <c r="AI56" s="179"/>
      <c r="AJ56" s="191"/>
      <c r="AK56" s="191"/>
      <c r="AL56" s="177"/>
      <c r="AM56" s="177"/>
      <c r="AN56" s="191"/>
      <c r="AO56" s="191"/>
      <c r="AP56" s="191"/>
      <c r="AQ56" s="191"/>
      <c r="AR56" s="177"/>
      <c r="AS56" s="191"/>
      <c r="AT56" s="191"/>
      <c r="AU56" s="177"/>
      <c r="AV56" s="191"/>
      <c r="AW56" s="191"/>
      <c r="AX56" s="179"/>
      <c r="AY56" s="191"/>
      <c r="AZ56" s="191"/>
      <c r="BA56" s="193"/>
      <c r="BB56" s="179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79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79"/>
      <c r="CA56" s="191"/>
      <c r="CB56" s="191"/>
      <c r="CC56" s="191"/>
      <c r="CD56" s="191"/>
      <c r="CE56" s="191"/>
      <c r="CF56" s="191"/>
      <c r="CG56" s="179"/>
      <c r="CH56" s="191"/>
      <c r="CI56" s="191"/>
      <c r="CJ56" s="191"/>
      <c r="CK56" s="178"/>
      <c r="CL56" s="191"/>
      <c r="CM56" s="179"/>
      <c r="CN56" s="191"/>
      <c r="CO56" s="179"/>
      <c r="CP56" s="191"/>
      <c r="CQ56" s="191"/>
      <c r="CR56" s="191"/>
      <c r="CS56" s="191"/>
      <c r="CT56" s="191"/>
      <c r="CU56" s="191"/>
      <c r="CV56" s="191"/>
      <c r="CW56" s="191"/>
      <c r="CX56" s="191"/>
      <c r="CY56" s="179"/>
      <c r="CZ56" s="178"/>
    </row>
    <row r="57" spans="1:104" s="130" customFormat="1" ht="28.5" x14ac:dyDescent="0.2">
      <c r="A57" s="186">
        <v>611</v>
      </c>
      <c r="B57" s="187" t="s">
        <v>661</v>
      </c>
      <c r="C57" s="188" t="s">
        <v>590</v>
      </c>
      <c r="D57" s="188" t="s">
        <v>592</v>
      </c>
      <c r="E57" s="188"/>
      <c r="F57" s="188"/>
      <c r="G57" s="182"/>
      <c r="H57" s="179"/>
      <c r="I57" s="191"/>
      <c r="J57" s="191"/>
      <c r="K57" s="191"/>
      <c r="L57" s="178"/>
      <c r="M57" s="191"/>
      <c r="N57" s="179"/>
      <c r="O57" s="178"/>
      <c r="P57" s="191"/>
      <c r="Q57" s="191"/>
      <c r="R57" s="179"/>
      <c r="S57" s="191"/>
      <c r="T57" s="191"/>
      <c r="U57" s="191"/>
      <c r="V57" s="179"/>
      <c r="W57" s="191"/>
      <c r="X57" s="191"/>
      <c r="Y57" s="191"/>
      <c r="Z57" s="179"/>
      <c r="AA57" s="191"/>
      <c r="AB57" s="191"/>
      <c r="AC57" s="191"/>
      <c r="AD57" s="179"/>
      <c r="AE57" s="191"/>
      <c r="AF57" s="191"/>
      <c r="AG57" s="191"/>
      <c r="AH57" s="191"/>
      <c r="AI57" s="179"/>
      <c r="AJ57" s="191"/>
      <c r="AK57" s="191"/>
      <c r="AL57" s="177"/>
      <c r="AM57" s="177"/>
      <c r="AN57" s="191"/>
      <c r="AO57" s="191"/>
      <c r="AP57" s="191"/>
      <c r="AQ57" s="191"/>
      <c r="AR57" s="177"/>
      <c r="AS57" s="191"/>
      <c r="AT57" s="191"/>
      <c r="AU57" s="177"/>
      <c r="AV57" s="191"/>
      <c r="AW57" s="191"/>
      <c r="AX57" s="179"/>
      <c r="AY57" s="191"/>
      <c r="AZ57" s="191"/>
      <c r="BA57" s="193"/>
      <c r="BB57" s="179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79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79"/>
      <c r="CA57" s="191"/>
      <c r="CB57" s="191"/>
      <c r="CC57" s="191"/>
      <c r="CD57" s="191"/>
      <c r="CE57" s="191"/>
      <c r="CF57" s="191"/>
      <c r="CG57" s="179"/>
      <c r="CH57" s="191"/>
      <c r="CI57" s="191"/>
      <c r="CJ57" s="191"/>
      <c r="CK57" s="178"/>
      <c r="CL57" s="191"/>
      <c r="CM57" s="179"/>
      <c r="CN57" s="191"/>
      <c r="CO57" s="179"/>
      <c r="CP57" s="191"/>
      <c r="CQ57" s="191"/>
      <c r="CR57" s="191"/>
      <c r="CS57" s="191"/>
      <c r="CT57" s="191"/>
      <c r="CU57" s="191"/>
      <c r="CV57" s="191"/>
      <c r="CW57" s="191"/>
      <c r="CX57" s="191"/>
      <c r="CY57" s="179"/>
      <c r="CZ57" s="178"/>
    </row>
    <row r="58" spans="1:104" s="130" customFormat="1" ht="42.75" x14ac:dyDescent="0.2">
      <c r="A58" s="186">
        <v>611</v>
      </c>
      <c r="B58" s="187" t="s">
        <v>662</v>
      </c>
      <c r="C58" s="188" t="s">
        <v>590</v>
      </c>
      <c r="D58" s="188" t="s">
        <v>593</v>
      </c>
      <c r="E58" s="188"/>
      <c r="F58" s="188"/>
      <c r="G58" s="182"/>
      <c r="H58" s="179"/>
      <c r="I58" s="191"/>
      <c r="J58" s="191"/>
      <c r="K58" s="191"/>
      <c r="L58" s="178"/>
      <c r="M58" s="191"/>
      <c r="N58" s="179"/>
      <c r="O58" s="178"/>
      <c r="P58" s="191"/>
      <c r="Q58" s="191"/>
      <c r="R58" s="179"/>
      <c r="S58" s="191"/>
      <c r="T58" s="191"/>
      <c r="U58" s="191"/>
      <c r="V58" s="179"/>
      <c r="W58" s="191"/>
      <c r="X58" s="191"/>
      <c r="Y58" s="191"/>
      <c r="Z58" s="179"/>
      <c r="AA58" s="191"/>
      <c r="AB58" s="191"/>
      <c r="AC58" s="191"/>
      <c r="AD58" s="179"/>
      <c r="AE58" s="191"/>
      <c r="AF58" s="191"/>
      <c r="AG58" s="191"/>
      <c r="AH58" s="191"/>
      <c r="AI58" s="179"/>
      <c r="AJ58" s="191"/>
      <c r="AK58" s="191"/>
      <c r="AL58" s="177"/>
      <c r="AM58" s="177"/>
      <c r="AN58" s="191"/>
      <c r="AO58" s="191"/>
      <c r="AP58" s="191"/>
      <c r="AQ58" s="191"/>
      <c r="AR58" s="177"/>
      <c r="AS58" s="191"/>
      <c r="AT58" s="191"/>
      <c r="AU58" s="177"/>
      <c r="AV58" s="191"/>
      <c r="AW58" s="191"/>
      <c r="AX58" s="179"/>
      <c r="AY58" s="191"/>
      <c r="AZ58" s="191"/>
      <c r="BA58" s="193"/>
      <c r="BB58" s="179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79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79"/>
      <c r="CA58" s="191"/>
      <c r="CB58" s="191"/>
      <c r="CC58" s="191"/>
      <c r="CD58" s="191"/>
      <c r="CE58" s="191"/>
      <c r="CF58" s="191"/>
      <c r="CG58" s="179"/>
      <c r="CH58" s="191"/>
      <c r="CI58" s="191"/>
      <c r="CJ58" s="191"/>
      <c r="CK58" s="178"/>
      <c r="CL58" s="191"/>
      <c r="CM58" s="179"/>
      <c r="CN58" s="191"/>
      <c r="CO58" s="179"/>
      <c r="CP58" s="191"/>
      <c r="CQ58" s="191"/>
      <c r="CR58" s="191"/>
      <c r="CS58" s="191"/>
      <c r="CT58" s="191"/>
      <c r="CU58" s="191"/>
      <c r="CV58" s="191"/>
      <c r="CW58" s="191"/>
      <c r="CX58" s="191"/>
      <c r="CY58" s="179"/>
      <c r="CZ58" s="178"/>
    </row>
    <row r="59" spans="1:104" s="130" customFormat="1" ht="28.5" x14ac:dyDescent="0.2">
      <c r="A59" s="186">
        <v>611</v>
      </c>
      <c r="B59" s="187" t="s">
        <v>663</v>
      </c>
      <c r="C59" s="188" t="s">
        <v>590</v>
      </c>
      <c r="D59" s="188" t="s">
        <v>594</v>
      </c>
      <c r="E59" s="188"/>
      <c r="F59" s="188"/>
      <c r="G59" s="182"/>
      <c r="H59" s="179"/>
      <c r="I59" s="191"/>
      <c r="J59" s="191"/>
      <c r="K59" s="191"/>
      <c r="L59" s="178"/>
      <c r="M59" s="191"/>
      <c r="N59" s="179"/>
      <c r="O59" s="178"/>
      <c r="P59" s="191"/>
      <c r="Q59" s="191"/>
      <c r="R59" s="179"/>
      <c r="S59" s="191"/>
      <c r="T59" s="191"/>
      <c r="U59" s="191"/>
      <c r="V59" s="179"/>
      <c r="W59" s="191"/>
      <c r="X59" s="191"/>
      <c r="Y59" s="191"/>
      <c r="Z59" s="179"/>
      <c r="AA59" s="191"/>
      <c r="AB59" s="191"/>
      <c r="AC59" s="191"/>
      <c r="AD59" s="179"/>
      <c r="AE59" s="191"/>
      <c r="AF59" s="191"/>
      <c r="AG59" s="191"/>
      <c r="AH59" s="191"/>
      <c r="AI59" s="179"/>
      <c r="AJ59" s="191"/>
      <c r="AK59" s="191"/>
      <c r="AL59" s="177"/>
      <c r="AM59" s="177"/>
      <c r="AN59" s="191"/>
      <c r="AO59" s="191"/>
      <c r="AP59" s="191"/>
      <c r="AQ59" s="191"/>
      <c r="AR59" s="177"/>
      <c r="AS59" s="191"/>
      <c r="AT59" s="191"/>
      <c r="AU59" s="177"/>
      <c r="AV59" s="191"/>
      <c r="AW59" s="191"/>
      <c r="AX59" s="179"/>
      <c r="AY59" s="191"/>
      <c r="AZ59" s="191"/>
      <c r="BA59" s="193"/>
      <c r="BB59" s="179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79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79"/>
      <c r="CA59" s="191"/>
      <c r="CB59" s="191"/>
      <c r="CC59" s="191"/>
      <c r="CD59" s="191"/>
      <c r="CE59" s="191"/>
      <c r="CF59" s="191"/>
      <c r="CG59" s="179"/>
      <c r="CH59" s="191"/>
      <c r="CI59" s="191"/>
      <c r="CJ59" s="191"/>
      <c r="CK59" s="178"/>
      <c r="CL59" s="191"/>
      <c r="CM59" s="179"/>
      <c r="CN59" s="191"/>
      <c r="CO59" s="179"/>
      <c r="CP59" s="191"/>
      <c r="CQ59" s="191"/>
      <c r="CR59" s="191"/>
      <c r="CS59" s="191"/>
      <c r="CT59" s="191"/>
      <c r="CU59" s="191"/>
      <c r="CV59" s="191"/>
      <c r="CW59" s="191"/>
      <c r="CX59" s="191"/>
      <c r="CY59" s="179"/>
      <c r="CZ59" s="178"/>
    </row>
    <row r="60" spans="1:104" s="130" customFormat="1" ht="15" x14ac:dyDescent="0.2">
      <c r="A60" s="186">
        <v>611</v>
      </c>
      <c r="B60" s="187" t="s">
        <v>664</v>
      </c>
      <c r="C60" s="188" t="s">
        <v>590</v>
      </c>
      <c r="D60" s="188" t="s">
        <v>595</v>
      </c>
      <c r="E60" s="188"/>
      <c r="F60" s="188"/>
      <c r="G60" s="182"/>
      <c r="H60" s="179"/>
      <c r="I60" s="191"/>
      <c r="J60" s="191"/>
      <c r="K60" s="191"/>
      <c r="L60" s="178"/>
      <c r="M60" s="191"/>
      <c r="N60" s="179"/>
      <c r="O60" s="178"/>
      <c r="P60" s="191"/>
      <c r="Q60" s="191"/>
      <c r="R60" s="179"/>
      <c r="S60" s="191"/>
      <c r="T60" s="191"/>
      <c r="U60" s="191"/>
      <c r="V60" s="179"/>
      <c r="W60" s="191"/>
      <c r="X60" s="191"/>
      <c r="Y60" s="191"/>
      <c r="Z60" s="179"/>
      <c r="AA60" s="191"/>
      <c r="AB60" s="191"/>
      <c r="AC60" s="191"/>
      <c r="AD60" s="179"/>
      <c r="AE60" s="191"/>
      <c r="AF60" s="191"/>
      <c r="AG60" s="191"/>
      <c r="AH60" s="191"/>
      <c r="AI60" s="179"/>
      <c r="AJ60" s="191"/>
      <c r="AK60" s="191"/>
      <c r="AL60" s="177"/>
      <c r="AM60" s="177"/>
      <c r="AN60" s="191"/>
      <c r="AO60" s="191"/>
      <c r="AP60" s="191"/>
      <c r="AQ60" s="191"/>
      <c r="AR60" s="177"/>
      <c r="AS60" s="191"/>
      <c r="AT60" s="191"/>
      <c r="AU60" s="177"/>
      <c r="AV60" s="191"/>
      <c r="AW60" s="191"/>
      <c r="AX60" s="179"/>
      <c r="AY60" s="191"/>
      <c r="AZ60" s="191"/>
      <c r="BA60" s="193"/>
      <c r="BB60" s="179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79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79"/>
      <c r="CA60" s="191"/>
      <c r="CB60" s="191"/>
      <c r="CC60" s="191"/>
      <c r="CD60" s="191"/>
      <c r="CE60" s="191"/>
      <c r="CF60" s="191"/>
      <c r="CG60" s="179"/>
      <c r="CH60" s="191"/>
      <c r="CI60" s="191"/>
      <c r="CJ60" s="191"/>
      <c r="CK60" s="178"/>
      <c r="CL60" s="191"/>
      <c r="CM60" s="179"/>
      <c r="CN60" s="191"/>
      <c r="CO60" s="179"/>
      <c r="CP60" s="191"/>
      <c r="CQ60" s="191"/>
      <c r="CR60" s="191"/>
      <c r="CS60" s="191"/>
      <c r="CT60" s="191"/>
      <c r="CU60" s="191"/>
      <c r="CV60" s="191"/>
      <c r="CW60" s="191"/>
      <c r="CX60" s="191"/>
      <c r="CY60" s="179"/>
      <c r="CZ60" s="178"/>
    </row>
    <row r="61" spans="1:104" s="130" customFormat="1" ht="28.5" x14ac:dyDescent="0.2">
      <c r="A61" s="186">
        <v>611</v>
      </c>
      <c r="B61" s="187" t="s">
        <v>665</v>
      </c>
      <c r="C61" s="188" t="s">
        <v>590</v>
      </c>
      <c r="D61" s="188" t="s">
        <v>596</v>
      </c>
      <c r="E61" s="188"/>
      <c r="F61" s="188"/>
      <c r="G61" s="182"/>
      <c r="H61" s="179"/>
      <c r="I61" s="191"/>
      <c r="J61" s="191"/>
      <c r="K61" s="191"/>
      <c r="L61" s="178"/>
      <c r="M61" s="191"/>
      <c r="N61" s="179"/>
      <c r="O61" s="178"/>
      <c r="P61" s="191"/>
      <c r="Q61" s="191"/>
      <c r="R61" s="179"/>
      <c r="S61" s="191"/>
      <c r="T61" s="191"/>
      <c r="U61" s="191"/>
      <c r="V61" s="179"/>
      <c r="W61" s="191"/>
      <c r="X61" s="191"/>
      <c r="Y61" s="191"/>
      <c r="Z61" s="179"/>
      <c r="AA61" s="191"/>
      <c r="AB61" s="191"/>
      <c r="AC61" s="191"/>
      <c r="AD61" s="179"/>
      <c r="AE61" s="191"/>
      <c r="AF61" s="191"/>
      <c r="AG61" s="191"/>
      <c r="AH61" s="191"/>
      <c r="AI61" s="179"/>
      <c r="AJ61" s="191"/>
      <c r="AK61" s="191"/>
      <c r="AL61" s="177"/>
      <c r="AM61" s="177"/>
      <c r="AN61" s="191"/>
      <c r="AO61" s="191"/>
      <c r="AP61" s="191"/>
      <c r="AQ61" s="191"/>
      <c r="AR61" s="177"/>
      <c r="AS61" s="191"/>
      <c r="AT61" s="191"/>
      <c r="AU61" s="177"/>
      <c r="AV61" s="191"/>
      <c r="AW61" s="191"/>
      <c r="AX61" s="179"/>
      <c r="AY61" s="191"/>
      <c r="AZ61" s="191"/>
      <c r="BA61" s="193"/>
      <c r="BB61" s="179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79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79"/>
      <c r="CA61" s="191"/>
      <c r="CB61" s="191"/>
      <c r="CC61" s="191"/>
      <c r="CD61" s="191"/>
      <c r="CE61" s="191"/>
      <c r="CF61" s="191"/>
      <c r="CG61" s="179"/>
      <c r="CH61" s="191"/>
      <c r="CI61" s="191"/>
      <c r="CJ61" s="191"/>
      <c r="CK61" s="178"/>
      <c r="CL61" s="191"/>
      <c r="CM61" s="179"/>
      <c r="CN61" s="191"/>
      <c r="CO61" s="179"/>
      <c r="CP61" s="191"/>
      <c r="CQ61" s="191"/>
      <c r="CR61" s="191"/>
      <c r="CS61" s="191"/>
      <c r="CT61" s="191"/>
      <c r="CU61" s="191"/>
      <c r="CV61" s="191"/>
      <c r="CW61" s="191"/>
      <c r="CX61" s="191"/>
      <c r="CY61" s="179"/>
      <c r="CZ61" s="178"/>
    </row>
    <row r="62" spans="1:104" s="130" customFormat="1" ht="15" x14ac:dyDescent="0.2">
      <c r="A62" s="186">
        <v>611</v>
      </c>
      <c r="B62" s="187" t="s">
        <v>666</v>
      </c>
      <c r="C62" s="188" t="s">
        <v>597</v>
      </c>
      <c r="D62" s="188" t="s">
        <v>598</v>
      </c>
      <c r="E62" s="188"/>
      <c r="F62" s="188"/>
      <c r="G62" s="182"/>
      <c r="H62" s="179"/>
      <c r="I62" s="191"/>
      <c r="J62" s="191"/>
      <c r="K62" s="191"/>
      <c r="L62" s="178"/>
      <c r="M62" s="191"/>
      <c r="N62" s="179"/>
      <c r="O62" s="178"/>
      <c r="P62" s="191"/>
      <c r="Q62" s="191"/>
      <c r="R62" s="179"/>
      <c r="S62" s="191"/>
      <c r="T62" s="191"/>
      <c r="U62" s="191"/>
      <c r="V62" s="179"/>
      <c r="W62" s="191"/>
      <c r="X62" s="191"/>
      <c r="Y62" s="191"/>
      <c r="Z62" s="179"/>
      <c r="AA62" s="191"/>
      <c r="AB62" s="191"/>
      <c r="AC62" s="191"/>
      <c r="AD62" s="179"/>
      <c r="AE62" s="191"/>
      <c r="AF62" s="191"/>
      <c r="AG62" s="191"/>
      <c r="AH62" s="191"/>
      <c r="AI62" s="179"/>
      <c r="AJ62" s="191"/>
      <c r="AK62" s="191"/>
      <c r="AL62" s="177"/>
      <c r="AM62" s="177"/>
      <c r="AN62" s="191"/>
      <c r="AO62" s="191"/>
      <c r="AP62" s="191"/>
      <c r="AQ62" s="191"/>
      <c r="AR62" s="177"/>
      <c r="AS62" s="191"/>
      <c r="AT62" s="191"/>
      <c r="AU62" s="177"/>
      <c r="AV62" s="191"/>
      <c r="AW62" s="191"/>
      <c r="AX62" s="179"/>
      <c r="AY62" s="191"/>
      <c r="AZ62" s="191"/>
      <c r="BA62" s="193"/>
      <c r="BB62" s="179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79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79"/>
      <c r="CA62" s="191"/>
      <c r="CB62" s="191"/>
      <c r="CC62" s="191"/>
      <c r="CD62" s="191"/>
      <c r="CE62" s="191"/>
      <c r="CF62" s="191"/>
      <c r="CG62" s="179"/>
      <c r="CH62" s="191"/>
      <c r="CI62" s="191"/>
      <c r="CJ62" s="191"/>
      <c r="CK62" s="178"/>
      <c r="CL62" s="191"/>
      <c r="CM62" s="179"/>
      <c r="CN62" s="191"/>
      <c r="CO62" s="179"/>
      <c r="CP62" s="191"/>
      <c r="CQ62" s="191"/>
      <c r="CR62" s="191"/>
      <c r="CS62" s="191"/>
      <c r="CT62" s="191"/>
      <c r="CU62" s="191"/>
      <c r="CV62" s="191"/>
      <c r="CW62" s="191"/>
      <c r="CX62" s="191"/>
      <c r="CY62" s="179"/>
      <c r="CZ62" s="178"/>
    </row>
    <row r="63" spans="1:104" s="130" customFormat="1" ht="15" x14ac:dyDescent="0.2">
      <c r="A63" s="186">
        <v>611</v>
      </c>
      <c r="B63" s="187" t="s">
        <v>667</v>
      </c>
      <c r="C63" s="188" t="s">
        <v>597</v>
      </c>
      <c r="D63" s="188" t="s">
        <v>599</v>
      </c>
      <c r="E63" s="188"/>
      <c r="F63" s="188"/>
      <c r="G63" s="182"/>
      <c r="H63" s="179"/>
      <c r="I63" s="191"/>
      <c r="J63" s="191"/>
      <c r="K63" s="191"/>
      <c r="L63" s="178"/>
      <c r="M63" s="191"/>
      <c r="N63" s="179"/>
      <c r="O63" s="178"/>
      <c r="P63" s="191"/>
      <c r="Q63" s="191"/>
      <c r="R63" s="179"/>
      <c r="S63" s="191"/>
      <c r="T63" s="191"/>
      <c r="U63" s="191"/>
      <c r="V63" s="179"/>
      <c r="W63" s="191"/>
      <c r="X63" s="191"/>
      <c r="Y63" s="191"/>
      <c r="Z63" s="179"/>
      <c r="AA63" s="191"/>
      <c r="AB63" s="191"/>
      <c r="AC63" s="191"/>
      <c r="AD63" s="179"/>
      <c r="AE63" s="191"/>
      <c r="AF63" s="191"/>
      <c r="AG63" s="191"/>
      <c r="AH63" s="191"/>
      <c r="AI63" s="179"/>
      <c r="AJ63" s="191"/>
      <c r="AK63" s="191"/>
      <c r="AL63" s="177"/>
      <c r="AM63" s="177"/>
      <c r="AN63" s="191"/>
      <c r="AO63" s="191"/>
      <c r="AP63" s="191"/>
      <c r="AQ63" s="191"/>
      <c r="AR63" s="177"/>
      <c r="AS63" s="191"/>
      <c r="AT63" s="191"/>
      <c r="AU63" s="177"/>
      <c r="AV63" s="191"/>
      <c r="AW63" s="191"/>
      <c r="AX63" s="179"/>
      <c r="AY63" s="191"/>
      <c r="AZ63" s="191"/>
      <c r="BA63" s="193"/>
      <c r="BB63" s="179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79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79"/>
      <c r="CA63" s="191"/>
      <c r="CB63" s="191"/>
      <c r="CC63" s="191"/>
      <c r="CD63" s="191"/>
      <c r="CE63" s="191"/>
      <c r="CF63" s="191"/>
      <c r="CG63" s="179"/>
      <c r="CH63" s="191"/>
      <c r="CI63" s="191"/>
      <c r="CJ63" s="191"/>
      <c r="CK63" s="178"/>
      <c r="CL63" s="191"/>
      <c r="CM63" s="179"/>
      <c r="CN63" s="191"/>
      <c r="CO63" s="179"/>
      <c r="CP63" s="191"/>
      <c r="CQ63" s="191"/>
      <c r="CR63" s="191"/>
      <c r="CS63" s="191"/>
      <c r="CT63" s="191"/>
      <c r="CU63" s="191"/>
      <c r="CV63" s="191"/>
      <c r="CW63" s="191"/>
      <c r="CX63" s="191"/>
      <c r="CY63" s="179"/>
      <c r="CZ63" s="178"/>
    </row>
    <row r="64" spans="1:104" s="130" customFormat="1" ht="15" x14ac:dyDescent="0.2">
      <c r="A64" s="186">
        <v>611</v>
      </c>
      <c r="B64" s="187" t="s">
        <v>668</v>
      </c>
      <c r="C64" s="188" t="s">
        <v>597</v>
      </c>
      <c r="D64" s="188" t="s">
        <v>600</v>
      </c>
      <c r="E64" s="188"/>
      <c r="F64" s="188"/>
      <c r="G64" s="182"/>
      <c r="H64" s="179"/>
      <c r="I64" s="191"/>
      <c r="J64" s="191"/>
      <c r="K64" s="191"/>
      <c r="L64" s="178"/>
      <c r="M64" s="191"/>
      <c r="N64" s="179"/>
      <c r="O64" s="178"/>
      <c r="P64" s="191"/>
      <c r="Q64" s="191"/>
      <c r="R64" s="179"/>
      <c r="S64" s="191"/>
      <c r="T64" s="191"/>
      <c r="U64" s="191"/>
      <c r="V64" s="179"/>
      <c r="W64" s="191"/>
      <c r="X64" s="191"/>
      <c r="Y64" s="191"/>
      <c r="Z64" s="179"/>
      <c r="AA64" s="191"/>
      <c r="AB64" s="191"/>
      <c r="AC64" s="191"/>
      <c r="AD64" s="179"/>
      <c r="AE64" s="191"/>
      <c r="AF64" s="191"/>
      <c r="AG64" s="191"/>
      <c r="AH64" s="191"/>
      <c r="AI64" s="179"/>
      <c r="AJ64" s="191"/>
      <c r="AK64" s="191"/>
      <c r="AL64" s="177"/>
      <c r="AM64" s="177"/>
      <c r="AN64" s="191"/>
      <c r="AO64" s="191"/>
      <c r="AP64" s="191"/>
      <c r="AQ64" s="191"/>
      <c r="AR64" s="177"/>
      <c r="AS64" s="191"/>
      <c r="AT64" s="191"/>
      <c r="AU64" s="177"/>
      <c r="AV64" s="191"/>
      <c r="AW64" s="191"/>
      <c r="AX64" s="179"/>
      <c r="AY64" s="191"/>
      <c r="AZ64" s="191"/>
      <c r="BA64" s="193"/>
      <c r="BB64" s="179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79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79"/>
      <c r="CA64" s="191"/>
      <c r="CB64" s="191"/>
      <c r="CC64" s="191"/>
      <c r="CD64" s="191"/>
      <c r="CE64" s="191"/>
      <c r="CF64" s="191"/>
      <c r="CG64" s="179"/>
      <c r="CH64" s="191"/>
      <c r="CI64" s="191"/>
      <c r="CJ64" s="191"/>
      <c r="CK64" s="178"/>
      <c r="CL64" s="191"/>
      <c r="CM64" s="179"/>
      <c r="CN64" s="191"/>
      <c r="CO64" s="179"/>
      <c r="CP64" s="191"/>
      <c r="CQ64" s="191"/>
      <c r="CR64" s="191"/>
      <c r="CS64" s="191"/>
      <c r="CT64" s="191"/>
      <c r="CU64" s="191"/>
      <c r="CV64" s="191"/>
      <c r="CW64" s="191"/>
      <c r="CX64" s="191"/>
      <c r="CY64" s="179"/>
      <c r="CZ64" s="178"/>
    </row>
    <row r="65" spans="1:104" s="130" customFormat="1" ht="28.5" x14ac:dyDescent="0.2">
      <c r="A65" s="186">
        <v>611</v>
      </c>
      <c r="B65" s="187" t="s">
        <v>669</v>
      </c>
      <c r="C65" s="188" t="s">
        <v>597</v>
      </c>
      <c r="D65" s="188" t="s">
        <v>601</v>
      </c>
      <c r="E65" s="188"/>
      <c r="F65" s="188"/>
      <c r="G65" s="182"/>
      <c r="H65" s="179"/>
      <c r="I65" s="191"/>
      <c r="J65" s="191"/>
      <c r="K65" s="191"/>
      <c r="L65" s="178"/>
      <c r="M65" s="191"/>
      <c r="N65" s="179"/>
      <c r="O65" s="178"/>
      <c r="P65" s="191"/>
      <c r="Q65" s="191"/>
      <c r="R65" s="179"/>
      <c r="S65" s="191"/>
      <c r="T65" s="191"/>
      <c r="U65" s="191"/>
      <c r="V65" s="179"/>
      <c r="W65" s="191"/>
      <c r="X65" s="191"/>
      <c r="Y65" s="191"/>
      <c r="Z65" s="179"/>
      <c r="AA65" s="191"/>
      <c r="AB65" s="191"/>
      <c r="AC65" s="191"/>
      <c r="AD65" s="179"/>
      <c r="AE65" s="191"/>
      <c r="AF65" s="191"/>
      <c r="AG65" s="191"/>
      <c r="AH65" s="191"/>
      <c r="AI65" s="179"/>
      <c r="AJ65" s="191"/>
      <c r="AK65" s="191"/>
      <c r="AL65" s="177"/>
      <c r="AM65" s="177"/>
      <c r="AN65" s="191"/>
      <c r="AO65" s="191"/>
      <c r="AP65" s="191"/>
      <c r="AQ65" s="191"/>
      <c r="AR65" s="177"/>
      <c r="AS65" s="191"/>
      <c r="AT65" s="191"/>
      <c r="AU65" s="177"/>
      <c r="AV65" s="191"/>
      <c r="AW65" s="191"/>
      <c r="AX65" s="179"/>
      <c r="AY65" s="191"/>
      <c r="AZ65" s="191"/>
      <c r="BA65" s="193"/>
      <c r="BB65" s="179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79"/>
      <c r="BO65" s="191"/>
      <c r="BP65" s="191"/>
      <c r="BQ65" s="191"/>
      <c r="BR65" s="191"/>
      <c r="BS65" s="191"/>
      <c r="BT65" s="191"/>
      <c r="BU65" s="191"/>
      <c r="BV65" s="191"/>
      <c r="BW65" s="191"/>
      <c r="BX65" s="191"/>
      <c r="BY65" s="191"/>
      <c r="BZ65" s="179"/>
      <c r="CA65" s="191"/>
      <c r="CB65" s="191"/>
      <c r="CC65" s="191"/>
      <c r="CD65" s="191"/>
      <c r="CE65" s="191"/>
      <c r="CF65" s="191"/>
      <c r="CG65" s="179"/>
      <c r="CH65" s="191"/>
      <c r="CI65" s="191"/>
      <c r="CJ65" s="191"/>
      <c r="CK65" s="178"/>
      <c r="CL65" s="191"/>
      <c r="CM65" s="179"/>
      <c r="CN65" s="191"/>
      <c r="CO65" s="179"/>
      <c r="CP65" s="191"/>
      <c r="CQ65" s="191"/>
      <c r="CR65" s="191"/>
      <c r="CS65" s="191"/>
      <c r="CT65" s="191"/>
      <c r="CU65" s="191"/>
      <c r="CV65" s="191"/>
      <c r="CW65" s="191"/>
      <c r="CX65" s="191"/>
      <c r="CY65" s="179"/>
      <c r="CZ65" s="178"/>
    </row>
    <row r="66" spans="1:104" s="130" customFormat="1" ht="28.5" x14ac:dyDescent="0.2">
      <c r="A66" s="186">
        <v>611</v>
      </c>
      <c r="B66" s="187" t="s">
        <v>670</v>
      </c>
      <c r="C66" s="188" t="s">
        <v>597</v>
      </c>
      <c r="D66" s="188" t="s">
        <v>602</v>
      </c>
      <c r="E66" s="188"/>
      <c r="F66" s="188"/>
      <c r="G66" s="182"/>
      <c r="H66" s="179"/>
      <c r="I66" s="191"/>
      <c r="J66" s="191"/>
      <c r="K66" s="191"/>
      <c r="L66" s="178"/>
      <c r="M66" s="191"/>
      <c r="N66" s="179"/>
      <c r="O66" s="178"/>
      <c r="P66" s="191"/>
      <c r="Q66" s="191"/>
      <c r="R66" s="179"/>
      <c r="S66" s="191"/>
      <c r="T66" s="191"/>
      <c r="U66" s="191"/>
      <c r="V66" s="179"/>
      <c r="W66" s="191"/>
      <c r="X66" s="191"/>
      <c r="Y66" s="191"/>
      <c r="Z66" s="179"/>
      <c r="AA66" s="191"/>
      <c r="AB66" s="191"/>
      <c r="AC66" s="191"/>
      <c r="AD66" s="179"/>
      <c r="AE66" s="191"/>
      <c r="AF66" s="191"/>
      <c r="AG66" s="191"/>
      <c r="AH66" s="191"/>
      <c r="AI66" s="179"/>
      <c r="AJ66" s="191"/>
      <c r="AK66" s="191"/>
      <c r="AL66" s="177"/>
      <c r="AM66" s="177"/>
      <c r="AN66" s="191"/>
      <c r="AO66" s="191"/>
      <c r="AP66" s="191"/>
      <c r="AQ66" s="191"/>
      <c r="AR66" s="177"/>
      <c r="AS66" s="191"/>
      <c r="AT66" s="191"/>
      <c r="AU66" s="177"/>
      <c r="AV66" s="191"/>
      <c r="AW66" s="191"/>
      <c r="AX66" s="179"/>
      <c r="AY66" s="191"/>
      <c r="AZ66" s="191"/>
      <c r="BA66" s="193"/>
      <c r="BB66" s="179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1"/>
      <c r="BN66" s="179"/>
      <c r="BO66" s="191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79"/>
      <c r="CA66" s="191"/>
      <c r="CB66" s="191"/>
      <c r="CC66" s="191"/>
      <c r="CD66" s="191"/>
      <c r="CE66" s="191"/>
      <c r="CF66" s="191"/>
      <c r="CG66" s="179"/>
      <c r="CH66" s="191"/>
      <c r="CI66" s="191"/>
      <c r="CJ66" s="191"/>
      <c r="CK66" s="178"/>
      <c r="CL66" s="191"/>
      <c r="CM66" s="179"/>
      <c r="CN66" s="191"/>
      <c r="CO66" s="179"/>
      <c r="CP66" s="191"/>
      <c r="CQ66" s="191"/>
      <c r="CR66" s="191"/>
      <c r="CS66" s="191"/>
      <c r="CT66" s="191"/>
      <c r="CU66" s="191"/>
      <c r="CV66" s="191"/>
      <c r="CW66" s="191"/>
      <c r="CX66" s="191"/>
      <c r="CY66" s="179"/>
      <c r="CZ66" s="178"/>
    </row>
    <row r="67" spans="1:104" s="130" customFormat="1" ht="28.5" x14ac:dyDescent="0.2">
      <c r="A67" s="186">
        <v>611</v>
      </c>
      <c r="B67" s="187" t="s">
        <v>671</v>
      </c>
      <c r="C67" s="188" t="s">
        <v>597</v>
      </c>
      <c r="D67" s="188" t="s">
        <v>603</v>
      </c>
      <c r="E67" s="188"/>
      <c r="F67" s="188"/>
      <c r="G67" s="182"/>
      <c r="H67" s="179"/>
      <c r="I67" s="191"/>
      <c r="J67" s="191"/>
      <c r="K67" s="191"/>
      <c r="L67" s="178"/>
      <c r="M67" s="191"/>
      <c r="N67" s="179"/>
      <c r="O67" s="178"/>
      <c r="P67" s="191"/>
      <c r="Q67" s="191"/>
      <c r="R67" s="179"/>
      <c r="S67" s="191"/>
      <c r="T67" s="191"/>
      <c r="U67" s="191"/>
      <c r="V67" s="179"/>
      <c r="W67" s="191"/>
      <c r="X67" s="191"/>
      <c r="Y67" s="191"/>
      <c r="Z67" s="179"/>
      <c r="AA67" s="191"/>
      <c r="AB67" s="191"/>
      <c r="AC67" s="191"/>
      <c r="AD67" s="179"/>
      <c r="AE67" s="191"/>
      <c r="AF67" s="191"/>
      <c r="AG67" s="191"/>
      <c r="AH67" s="191"/>
      <c r="AI67" s="179"/>
      <c r="AJ67" s="191"/>
      <c r="AK67" s="191"/>
      <c r="AL67" s="177"/>
      <c r="AM67" s="177"/>
      <c r="AN67" s="191"/>
      <c r="AO67" s="191"/>
      <c r="AP67" s="191"/>
      <c r="AQ67" s="191"/>
      <c r="AR67" s="177"/>
      <c r="AS67" s="191"/>
      <c r="AT67" s="191"/>
      <c r="AU67" s="177"/>
      <c r="AV67" s="191"/>
      <c r="AW67" s="191"/>
      <c r="AX67" s="179"/>
      <c r="AY67" s="191"/>
      <c r="AZ67" s="191"/>
      <c r="BA67" s="193"/>
      <c r="BB67" s="179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79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79"/>
      <c r="CA67" s="191"/>
      <c r="CB67" s="191"/>
      <c r="CC67" s="191"/>
      <c r="CD67" s="191"/>
      <c r="CE67" s="191"/>
      <c r="CF67" s="191"/>
      <c r="CG67" s="179"/>
      <c r="CH67" s="191"/>
      <c r="CI67" s="191"/>
      <c r="CJ67" s="191"/>
      <c r="CK67" s="178"/>
      <c r="CL67" s="191"/>
      <c r="CM67" s="179"/>
      <c r="CN67" s="191"/>
      <c r="CO67" s="179"/>
      <c r="CP67" s="191"/>
      <c r="CQ67" s="191"/>
      <c r="CR67" s="191"/>
      <c r="CS67" s="191"/>
      <c r="CT67" s="191"/>
      <c r="CU67" s="191"/>
      <c r="CV67" s="191"/>
      <c r="CW67" s="191"/>
      <c r="CX67" s="191"/>
      <c r="CY67" s="179"/>
      <c r="CZ67" s="178"/>
    </row>
    <row r="68" spans="1:104" s="130" customFormat="1" ht="15" x14ac:dyDescent="0.2">
      <c r="A68" s="186">
        <v>611</v>
      </c>
      <c r="B68" s="187" t="s">
        <v>672</v>
      </c>
      <c r="C68" s="188" t="s">
        <v>604</v>
      </c>
      <c r="D68" s="188" t="s">
        <v>605</v>
      </c>
      <c r="E68" s="188"/>
      <c r="F68" s="188"/>
      <c r="G68" s="182"/>
      <c r="H68" s="179"/>
      <c r="I68" s="191"/>
      <c r="J68" s="191"/>
      <c r="K68" s="191"/>
      <c r="L68" s="178"/>
      <c r="M68" s="191"/>
      <c r="N68" s="179"/>
      <c r="O68" s="178"/>
      <c r="P68" s="191"/>
      <c r="Q68" s="191"/>
      <c r="R68" s="179"/>
      <c r="S68" s="191"/>
      <c r="T68" s="191"/>
      <c r="U68" s="191"/>
      <c r="V68" s="179"/>
      <c r="W68" s="191"/>
      <c r="X68" s="191"/>
      <c r="Y68" s="191"/>
      <c r="Z68" s="179"/>
      <c r="AA68" s="191"/>
      <c r="AB68" s="191"/>
      <c r="AC68" s="191"/>
      <c r="AD68" s="179"/>
      <c r="AE68" s="191"/>
      <c r="AF68" s="191"/>
      <c r="AG68" s="191"/>
      <c r="AH68" s="191"/>
      <c r="AI68" s="179"/>
      <c r="AJ68" s="191"/>
      <c r="AK68" s="191"/>
      <c r="AL68" s="177"/>
      <c r="AM68" s="177"/>
      <c r="AN68" s="191"/>
      <c r="AO68" s="191"/>
      <c r="AP68" s="191"/>
      <c r="AQ68" s="191"/>
      <c r="AR68" s="177"/>
      <c r="AS68" s="191"/>
      <c r="AT68" s="191"/>
      <c r="AU68" s="177"/>
      <c r="AV68" s="191"/>
      <c r="AW68" s="191"/>
      <c r="AX68" s="179"/>
      <c r="AY68" s="191"/>
      <c r="AZ68" s="191"/>
      <c r="BA68" s="193"/>
      <c r="BB68" s="179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79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79"/>
      <c r="CA68" s="191"/>
      <c r="CB68" s="191"/>
      <c r="CC68" s="191"/>
      <c r="CD68" s="191"/>
      <c r="CE68" s="191"/>
      <c r="CF68" s="191"/>
      <c r="CG68" s="179"/>
      <c r="CH68" s="191"/>
      <c r="CI68" s="191"/>
      <c r="CJ68" s="191"/>
      <c r="CK68" s="178"/>
      <c r="CL68" s="191"/>
      <c r="CM68" s="179"/>
      <c r="CN68" s="191"/>
      <c r="CO68" s="179"/>
      <c r="CP68" s="191"/>
      <c r="CQ68" s="191"/>
      <c r="CR68" s="191"/>
      <c r="CS68" s="191"/>
      <c r="CT68" s="191"/>
      <c r="CU68" s="191"/>
      <c r="CV68" s="191"/>
      <c r="CW68" s="191"/>
      <c r="CX68" s="191"/>
      <c r="CY68" s="179"/>
      <c r="CZ68" s="178"/>
    </row>
    <row r="69" spans="1:104" s="130" customFormat="1" ht="15" x14ac:dyDescent="0.2">
      <c r="A69" s="186">
        <v>611</v>
      </c>
      <c r="B69" s="187" t="s">
        <v>673</v>
      </c>
      <c r="C69" s="188" t="s">
        <v>604</v>
      </c>
      <c r="D69" s="188" t="s">
        <v>606</v>
      </c>
      <c r="E69" s="188"/>
      <c r="F69" s="188"/>
      <c r="G69" s="182"/>
      <c r="H69" s="179"/>
      <c r="I69" s="191"/>
      <c r="J69" s="191"/>
      <c r="K69" s="191"/>
      <c r="L69" s="178"/>
      <c r="M69" s="191"/>
      <c r="N69" s="179"/>
      <c r="O69" s="178"/>
      <c r="P69" s="191"/>
      <c r="Q69" s="191"/>
      <c r="R69" s="179"/>
      <c r="S69" s="191"/>
      <c r="T69" s="191"/>
      <c r="U69" s="191"/>
      <c r="V69" s="179"/>
      <c r="W69" s="191"/>
      <c r="X69" s="191"/>
      <c r="Y69" s="191"/>
      <c r="Z69" s="179"/>
      <c r="AA69" s="191"/>
      <c r="AB69" s="191"/>
      <c r="AC69" s="191"/>
      <c r="AD69" s="179"/>
      <c r="AE69" s="191"/>
      <c r="AF69" s="191"/>
      <c r="AG69" s="191"/>
      <c r="AH69" s="191"/>
      <c r="AI69" s="179"/>
      <c r="AJ69" s="191"/>
      <c r="AK69" s="191"/>
      <c r="AL69" s="177"/>
      <c r="AM69" s="177"/>
      <c r="AN69" s="191"/>
      <c r="AO69" s="191"/>
      <c r="AP69" s="191"/>
      <c r="AQ69" s="191"/>
      <c r="AR69" s="177"/>
      <c r="AS69" s="191"/>
      <c r="AT69" s="191"/>
      <c r="AU69" s="177"/>
      <c r="AV69" s="191"/>
      <c r="AW69" s="191"/>
      <c r="AX69" s="179"/>
      <c r="AY69" s="191"/>
      <c r="AZ69" s="191"/>
      <c r="BA69" s="193"/>
      <c r="BB69" s="179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79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79"/>
      <c r="CA69" s="191"/>
      <c r="CB69" s="191"/>
      <c r="CC69" s="191"/>
      <c r="CD69" s="191"/>
      <c r="CE69" s="191"/>
      <c r="CF69" s="191"/>
      <c r="CG69" s="179"/>
      <c r="CH69" s="191"/>
      <c r="CI69" s="191"/>
      <c r="CJ69" s="191"/>
      <c r="CK69" s="178"/>
      <c r="CL69" s="191"/>
      <c r="CM69" s="179"/>
      <c r="CN69" s="191"/>
      <c r="CO69" s="179"/>
      <c r="CP69" s="191"/>
      <c r="CQ69" s="191"/>
      <c r="CR69" s="191"/>
      <c r="CS69" s="191"/>
      <c r="CT69" s="191"/>
      <c r="CU69" s="191"/>
      <c r="CV69" s="191"/>
      <c r="CW69" s="191"/>
      <c r="CX69" s="191"/>
      <c r="CY69" s="179"/>
      <c r="CZ69" s="178"/>
    </row>
    <row r="70" spans="1:104" s="130" customFormat="1" ht="15" x14ac:dyDescent="0.2">
      <c r="A70" s="186">
        <v>611</v>
      </c>
      <c r="B70" s="187" t="s">
        <v>674</v>
      </c>
      <c r="C70" s="188" t="s">
        <v>604</v>
      </c>
      <c r="D70" s="188" t="s">
        <v>607</v>
      </c>
      <c r="E70" s="188"/>
      <c r="F70" s="188"/>
      <c r="G70" s="182"/>
      <c r="H70" s="179"/>
      <c r="I70" s="191"/>
      <c r="J70" s="191"/>
      <c r="K70" s="191"/>
      <c r="L70" s="178"/>
      <c r="M70" s="191"/>
      <c r="N70" s="179"/>
      <c r="O70" s="178"/>
      <c r="P70" s="191"/>
      <c r="Q70" s="191"/>
      <c r="R70" s="179"/>
      <c r="S70" s="191"/>
      <c r="T70" s="191"/>
      <c r="U70" s="191"/>
      <c r="V70" s="179"/>
      <c r="W70" s="191"/>
      <c r="X70" s="191"/>
      <c r="Y70" s="191"/>
      <c r="Z70" s="179"/>
      <c r="AA70" s="191"/>
      <c r="AB70" s="191"/>
      <c r="AC70" s="191"/>
      <c r="AD70" s="179"/>
      <c r="AE70" s="191"/>
      <c r="AF70" s="191"/>
      <c r="AG70" s="191"/>
      <c r="AH70" s="191"/>
      <c r="AI70" s="179"/>
      <c r="AJ70" s="191"/>
      <c r="AK70" s="191"/>
      <c r="AL70" s="177"/>
      <c r="AM70" s="177"/>
      <c r="AN70" s="191"/>
      <c r="AO70" s="191"/>
      <c r="AP70" s="191"/>
      <c r="AQ70" s="191"/>
      <c r="AR70" s="177"/>
      <c r="AS70" s="191"/>
      <c r="AT70" s="191"/>
      <c r="AU70" s="177"/>
      <c r="AV70" s="191"/>
      <c r="AW70" s="191"/>
      <c r="AX70" s="179"/>
      <c r="AY70" s="191"/>
      <c r="AZ70" s="191"/>
      <c r="BA70" s="193"/>
      <c r="BB70" s="179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79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79"/>
      <c r="CA70" s="191"/>
      <c r="CB70" s="191"/>
      <c r="CC70" s="191"/>
      <c r="CD70" s="191"/>
      <c r="CE70" s="191"/>
      <c r="CF70" s="191"/>
      <c r="CG70" s="179"/>
      <c r="CH70" s="191"/>
      <c r="CI70" s="191"/>
      <c r="CJ70" s="191"/>
      <c r="CK70" s="178"/>
      <c r="CL70" s="191"/>
      <c r="CM70" s="179"/>
      <c r="CN70" s="191"/>
      <c r="CO70" s="179"/>
      <c r="CP70" s="191"/>
      <c r="CQ70" s="191"/>
      <c r="CR70" s="191"/>
      <c r="CS70" s="191"/>
      <c r="CT70" s="191"/>
      <c r="CU70" s="191"/>
      <c r="CV70" s="191"/>
      <c r="CW70" s="191"/>
      <c r="CX70" s="191"/>
      <c r="CY70" s="179"/>
      <c r="CZ70" s="178"/>
    </row>
    <row r="71" spans="1:104" s="130" customFormat="1" ht="15" x14ac:dyDescent="0.2">
      <c r="A71" s="186">
        <v>611</v>
      </c>
      <c r="B71" s="187" t="s">
        <v>675</v>
      </c>
      <c r="C71" s="188" t="s">
        <v>604</v>
      </c>
      <c r="D71" s="188" t="s">
        <v>608</v>
      </c>
      <c r="E71" s="188"/>
      <c r="F71" s="188"/>
      <c r="G71" s="182"/>
      <c r="H71" s="179"/>
      <c r="I71" s="191"/>
      <c r="J71" s="191"/>
      <c r="K71" s="191"/>
      <c r="L71" s="178"/>
      <c r="M71" s="191"/>
      <c r="N71" s="179"/>
      <c r="O71" s="178"/>
      <c r="P71" s="191"/>
      <c r="Q71" s="191"/>
      <c r="R71" s="179"/>
      <c r="S71" s="191"/>
      <c r="T71" s="191"/>
      <c r="U71" s="191"/>
      <c r="V71" s="179"/>
      <c r="W71" s="191"/>
      <c r="X71" s="191"/>
      <c r="Y71" s="191"/>
      <c r="Z71" s="179"/>
      <c r="AA71" s="191"/>
      <c r="AB71" s="191"/>
      <c r="AC71" s="191"/>
      <c r="AD71" s="179"/>
      <c r="AE71" s="191"/>
      <c r="AF71" s="191"/>
      <c r="AG71" s="191"/>
      <c r="AH71" s="191"/>
      <c r="AI71" s="179"/>
      <c r="AJ71" s="191"/>
      <c r="AK71" s="191"/>
      <c r="AL71" s="177"/>
      <c r="AM71" s="177"/>
      <c r="AN71" s="191"/>
      <c r="AO71" s="191"/>
      <c r="AP71" s="191"/>
      <c r="AQ71" s="191"/>
      <c r="AR71" s="177"/>
      <c r="AS71" s="191"/>
      <c r="AT71" s="191"/>
      <c r="AU71" s="177"/>
      <c r="AV71" s="191"/>
      <c r="AW71" s="191"/>
      <c r="AX71" s="179"/>
      <c r="AY71" s="191"/>
      <c r="AZ71" s="191"/>
      <c r="BA71" s="193"/>
      <c r="BB71" s="179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79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79"/>
      <c r="CA71" s="191"/>
      <c r="CB71" s="191"/>
      <c r="CC71" s="191"/>
      <c r="CD71" s="191"/>
      <c r="CE71" s="191"/>
      <c r="CF71" s="191"/>
      <c r="CG71" s="179"/>
      <c r="CH71" s="191"/>
      <c r="CI71" s="191"/>
      <c r="CJ71" s="191"/>
      <c r="CK71" s="178"/>
      <c r="CL71" s="191"/>
      <c r="CM71" s="179"/>
      <c r="CN71" s="191"/>
      <c r="CO71" s="179"/>
      <c r="CP71" s="191"/>
      <c r="CQ71" s="191"/>
      <c r="CR71" s="191"/>
      <c r="CS71" s="191"/>
      <c r="CT71" s="191"/>
      <c r="CU71" s="191"/>
      <c r="CV71" s="191"/>
      <c r="CW71" s="191"/>
      <c r="CX71" s="191"/>
      <c r="CY71" s="179"/>
      <c r="CZ71" s="178"/>
    </row>
    <row r="72" spans="1:104" s="130" customFormat="1" ht="15" x14ac:dyDescent="0.2">
      <c r="A72" s="186">
        <v>611</v>
      </c>
      <c r="B72" s="187" t="s">
        <v>676</v>
      </c>
      <c r="C72" s="188" t="s">
        <v>604</v>
      </c>
      <c r="D72" s="188" t="s">
        <v>609</v>
      </c>
      <c r="E72" s="188"/>
      <c r="F72" s="188"/>
      <c r="G72" s="182"/>
      <c r="H72" s="179"/>
      <c r="I72" s="191"/>
      <c r="J72" s="191"/>
      <c r="K72" s="191"/>
      <c r="L72" s="178"/>
      <c r="M72" s="191"/>
      <c r="N72" s="179"/>
      <c r="O72" s="178"/>
      <c r="P72" s="191"/>
      <c r="Q72" s="191"/>
      <c r="R72" s="179"/>
      <c r="S72" s="191"/>
      <c r="T72" s="191"/>
      <c r="U72" s="191"/>
      <c r="V72" s="179"/>
      <c r="W72" s="191"/>
      <c r="X72" s="191"/>
      <c r="Y72" s="191"/>
      <c r="Z72" s="179"/>
      <c r="AA72" s="191"/>
      <c r="AB72" s="191"/>
      <c r="AC72" s="191"/>
      <c r="AD72" s="179"/>
      <c r="AE72" s="191"/>
      <c r="AF72" s="191"/>
      <c r="AG72" s="191"/>
      <c r="AH72" s="191"/>
      <c r="AI72" s="179"/>
      <c r="AJ72" s="191"/>
      <c r="AK72" s="191"/>
      <c r="AL72" s="177"/>
      <c r="AM72" s="177"/>
      <c r="AN72" s="191"/>
      <c r="AO72" s="191"/>
      <c r="AP72" s="191"/>
      <c r="AQ72" s="191"/>
      <c r="AR72" s="177"/>
      <c r="AS72" s="191"/>
      <c r="AT72" s="191"/>
      <c r="AU72" s="177"/>
      <c r="AV72" s="191"/>
      <c r="AW72" s="191"/>
      <c r="AX72" s="179"/>
      <c r="AY72" s="191"/>
      <c r="AZ72" s="191"/>
      <c r="BA72" s="193"/>
      <c r="BB72" s="179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79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79"/>
      <c r="CA72" s="191"/>
      <c r="CB72" s="191"/>
      <c r="CC72" s="191"/>
      <c r="CD72" s="191"/>
      <c r="CE72" s="191"/>
      <c r="CF72" s="191"/>
      <c r="CG72" s="179"/>
      <c r="CH72" s="191"/>
      <c r="CI72" s="191"/>
      <c r="CJ72" s="191"/>
      <c r="CK72" s="178"/>
      <c r="CL72" s="191"/>
      <c r="CM72" s="179"/>
      <c r="CN72" s="191"/>
      <c r="CO72" s="179"/>
      <c r="CP72" s="191"/>
      <c r="CQ72" s="191"/>
      <c r="CR72" s="191"/>
      <c r="CS72" s="191"/>
      <c r="CT72" s="191"/>
      <c r="CU72" s="191"/>
      <c r="CV72" s="191"/>
      <c r="CW72" s="191"/>
      <c r="CX72" s="191"/>
      <c r="CY72" s="179"/>
      <c r="CZ72" s="178"/>
    </row>
    <row r="73" spans="1:104" s="130" customFormat="1" ht="15" x14ac:dyDescent="0.2">
      <c r="A73" s="186">
        <v>611</v>
      </c>
      <c r="B73" s="187" t="s">
        <v>677</v>
      </c>
      <c r="C73" s="188" t="s">
        <v>610</v>
      </c>
      <c r="D73" s="188" t="s">
        <v>611</v>
      </c>
      <c r="E73" s="188"/>
      <c r="F73" s="188"/>
      <c r="G73" s="182"/>
      <c r="H73" s="179"/>
      <c r="I73" s="191"/>
      <c r="J73" s="191"/>
      <c r="K73" s="191"/>
      <c r="L73" s="178"/>
      <c r="M73" s="191"/>
      <c r="N73" s="179"/>
      <c r="O73" s="178"/>
      <c r="P73" s="191"/>
      <c r="Q73" s="191"/>
      <c r="R73" s="179"/>
      <c r="S73" s="191"/>
      <c r="T73" s="191"/>
      <c r="U73" s="191"/>
      <c r="V73" s="179"/>
      <c r="W73" s="191"/>
      <c r="X73" s="191"/>
      <c r="Y73" s="191"/>
      <c r="Z73" s="179"/>
      <c r="AA73" s="191"/>
      <c r="AB73" s="191"/>
      <c r="AC73" s="191"/>
      <c r="AD73" s="179"/>
      <c r="AE73" s="191"/>
      <c r="AF73" s="191"/>
      <c r="AG73" s="191"/>
      <c r="AH73" s="191"/>
      <c r="AI73" s="179"/>
      <c r="AJ73" s="191"/>
      <c r="AK73" s="191"/>
      <c r="AL73" s="177"/>
      <c r="AM73" s="177"/>
      <c r="AN73" s="191"/>
      <c r="AO73" s="191"/>
      <c r="AP73" s="191"/>
      <c r="AQ73" s="191"/>
      <c r="AR73" s="177"/>
      <c r="AS73" s="191"/>
      <c r="AT73" s="191"/>
      <c r="AU73" s="177"/>
      <c r="AV73" s="191"/>
      <c r="AW73" s="191"/>
      <c r="AX73" s="179"/>
      <c r="AY73" s="191"/>
      <c r="AZ73" s="191"/>
      <c r="BA73" s="193"/>
      <c r="BB73" s="179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79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79"/>
      <c r="CA73" s="191"/>
      <c r="CB73" s="191"/>
      <c r="CC73" s="191"/>
      <c r="CD73" s="191"/>
      <c r="CE73" s="191"/>
      <c r="CF73" s="191"/>
      <c r="CG73" s="179"/>
      <c r="CH73" s="191"/>
      <c r="CI73" s="191"/>
      <c r="CJ73" s="191"/>
      <c r="CK73" s="178"/>
      <c r="CL73" s="191"/>
      <c r="CM73" s="179"/>
      <c r="CN73" s="191"/>
      <c r="CO73" s="179"/>
      <c r="CP73" s="191"/>
      <c r="CQ73" s="191"/>
      <c r="CR73" s="191"/>
      <c r="CS73" s="191"/>
      <c r="CT73" s="191"/>
      <c r="CU73" s="191"/>
      <c r="CV73" s="191"/>
      <c r="CW73" s="191"/>
      <c r="CX73" s="191"/>
      <c r="CY73" s="179"/>
      <c r="CZ73" s="178"/>
    </row>
    <row r="74" spans="1:104" s="130" customFormat="1" ht="15" x14ac:dyDescent="0.2">
      <c r="A74" s="186">
        <v>611</v>
      </c>
      <c r="B74" s="187" t="s">
        <v>678</v>
      </c>
      <c r="C74" s="188" t="s">
        <v>610</v>
      </c>
      <c r="D74" s="188" t="s">
        <v>612</v>
      </c>
      <c r="E74" s="188"/>
      <c r="F74" s="188"/>
      <c r="G74" s="182"/>
      <c r="H74" s="179"/>
      <c r="I74" s="191"/>
      <c r="J74" s="191"/>
      <c r="K74" s="191"/>
      <c r="L74" s="178"/>
      <c r="M74" s="191"/>
      <c r="N74" s="179"/>
      <c r="O74" s="178"/>
      <c r="P74" s="191"/>
      <c r="Q74" s="191"/>
      <c r="R74" s="179"/>
      <c r="S74" s="191"/>
      <c r="T74" s="191"/>
      <c r="U74" s="191"/>
      <c r="V74" s="179"/>
      <c r="W74" s="191"/>
      <c r="X74" s="191"/>
      <c r="Y74" s="191"/>
      <c r="Z74" s="179"/>
      <c r="AA74" s="191"/>
      <c r="AB74" s="191"/>
      <c r="AC74" s="191"/>
      <c r="AD74" s="179"/>
      <c r="AE74" s="191"/>
      <c r="AF74" s="191"/>
      <c r="AG74" s="191"/>
      <c r="AH74" s="191"/>
      <c r="AI74" s="179"/>
      <c r="AJ74" s="191"/>
      <c r="AK74" s="191"/>
      <c r="AL74" s="177"/>
      <c r="AM74" s="177"/>
      <c r="AN74" s="191"/>
      <c r="AO74" s="191"/>
      <c r="AP74" s="191"/>
      <c r="AQ74" s="191"/>
      <c r="AR74" s="177"/>
      <c r="AS74" s="191"/>
      <c r="AT74" s="191"/>
      <c r="AU74" s="177"/>
      <c r="AV74" s="191"/>
      <c r="AW74" s="191"/>
      <c r="AX74" s="179"/>
      <c r="AY74" s="191"/>
      <c r="AZ74" s="191"/>
      <c r="BA74" s="193"/>
      <c r="BB74" s="179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79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79"/>
      <c r="CA74" s="191"/>
      <c r="CB74" s="191"/>
      <c r="CC74" s="191"/>
      <c r="CD74" s="191"/>
      <c r="CE74" s="191"/>
      <c r="CF74" s="191"/>
      <c r="CG74" s="179"/>
      <c r="CH74" s="191"/>
      <c r="CI74" s="191"/>
      <c r="CJ74" s="191"/>
      <c r="CK74" s="178"/>
      <c r="CL74" s="191"/>
      <c r="CM74" s="179"/>
      <c r="CN74" s="191"/>
      <c r="CO74" s="179"/>
      <c r="CP74" s="191"/>
      <c r="CQ74" s="191"/>
      <c r="CR74" s="191"/>
      <c r="CS74" s="191"/>
      <c r="CT74" s="191"/>
      <c r="CU74" s="191"/>
      <c r="CV74" s="191"/>
      <c r="CW74" s="191"/>
      <c r="CX74" s="191"/>
      <c r="CY74" s="179"/>
      <c r="CZ74" s="178"/>
    </row>
    <row r="75" spans="1:104" s="130" customFormat="1" ht="15" x14ac:dyDescent="0.2">
      <c r="A75" s="186">
        <v>611</v>
      </c>
      <c r="B75" s="187" t="s">
        <v>679</v>
      </c>
      <c r="C75" s="188" t="s">
        <v>610</v>
      </c>
      <c r="D75" s="188" t="s">
        <v>613</v>
      </c>
      <c r="E75" s="188"/>
      <c r="F75" s="188"/>
      <c r="G75" s="182"/>
      <c r="H75" s="179"/>
      <c r="I75" s="191"/>
      <c r="J75" s="191"/>
      <c r="K75" s="191"/>
      <c r="L75" s="178"/>
      <c r="M75" s="191"/>
      <c r="N75" s="179"/>
      <c r="O75" s="178"/>
      <c r="P75" s="191"/>
      <c r="Q75" s="191"/>
      <c r="R75" s="179"/>
      <c r="S75" s="191"/>
      <c r="T75" s="191"/>
      <c r="U75" s="191"/>
      <c r="V75" s="179"/>
      <c r="W75" s="191"/>
      <c r="X75" s="191"/>
      <c r="Y75" s="191"/>
      <c r="Z75" s="179"/>
      <c r="AA75" s="191"/>
      <c r="AB75" s="191"/>
      <c r="AC75" s="191"/>
      <c r="AD75" s="179"/>
      <c r="AE75" s="191"/>
      <c r="AF75" s="191"/>
      <c r="AG75" s="191"/>
      <c r="AH75" s="191"/>
      <c r="AI75" s="179"/>
      <c r="AJ75" s="191"/>
      <c r="AK75" s="191"/>
      <c r="AL75" s="177"/>
      <c r="AM75" s="177"/>
      <c r="AN75" s="191"/>
      <c r="AO75" s="191"/>
      <c r="AP75" s="191"/>
      <c r="AQ75" s="191"/>
      <c r="AR75" s="177"/>
      <c r="AS75" s="191"/>
      <c r="AT75" s="191"/>
      <c r="AU75" s="177"/>
      <c r="AV75" s="191"/>
      <c r="AW75" s="191"/>
      <c r="AX75" s="179"/>
      <c r="AY75" s="191"/>
      <c r="AZ75" s="191"/>
      <c r="BA75" s="193"/>
      <c r="BB75" s="179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79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79"/>
      <c r="CA75" s="191"/>
      <c r="CB75" s="191"/>
      <c r="CC75" s="191"/>
      <c r="CD75" s="191"/>
      <c r="CE75" s="191"/>
      <c r="CF75" s="191"/>
      <c r="CG75" s="179"/>
      <c r="CH75" s="191"/>
      <c r="CI75" s="191"/>
      <c r="CJ75" s="191"/>
      <c r="CK75" s="178"/>
      <c r="CL75" s="191"/>
      <c r="CM75" s="179"/>
      <c r="CN75" s="191"/>
      <c r="CO75" s="179"/>
      <c r="CP75" s="191"/>
      <c r="CQ75" s="191"/>
      <c r="CR75" s="191"/>
      <c r="CS75" s="191"/>
      <c r="CT75" s="191"/>
      <c r="CU75" s="191"/>
      <c r="CV75" s="191"/>
      <c r="CW75" s="191"/>
      <c r="CX75" s="191"/>
      <c r="CY75" s="179"/>
      <c r="CZ75" s="178"/>
    </row>
    <row r="76" spans="1:104" s="130" customFormat="1" ht="28.5" x14ac:dyDescent="0.2">
      <c r="A76" s="186">
        <v>611</v>
      </c>
      <c r="B76" s="187" t="s">
        <v>680</v>
      </c>
      <c r="C76" s="188" t="s">
        <v>610</v>
      </c>
      <c r="D76" s="188" t="s">
        <v>614</v>
      </c>
      <c r="E76" s="188"/>
      <c r="F76" s="188"/>
      <c r="G76" s="182"/>
      <c r="H76" s="179"/>
      <c r="I76" s="191"/>
      <c r="J76" s="191"/>
      <c r="K76" s="191"/>
      <c r="L76" s="178"/>
      <c r="M76" s="191"/>
      <c r="N76" s="179"/>
      <c r="O76" s="178"/>
      <c r="P76" s="191"/>
      <c r="Q76" s="191"/>
      <c r="R76" s="179"/>
      <c r="S76" s="191"/>
      <c r="T76" s="191"/>
      <c r="U76" s="191"/>
      <c r="V76" s="179"/>
      <c r="W76" s="191"/>
      <c r="X76" s="191"/>
      <c r="Y76" s="191"/>
      <c r="Z76" s="179"/>
      <c r="AA76" s="191"/>
      <c r="AB76" s="191"/>
      <c r="AC76" s="191"/>
      <c r="AD76" s="179"/>
      <c r="AE76" s="191"/>
      <c r="AF76" s="191"/>
      <c r="AG76" s="191"/>
      <c r="AH76" s="191"/>
      <c r="AI76" s="179"/>
      <c r="AJ76" s="191"/>
      <c r="AK76" s="191"/>
      <c r="AL76" s="177"/>
      <c r="AM76" s="177"/>
      <c r="AN76" s="191"/>
      <c r="AO76" s="191"/>
      <c r="AP76" s="191"/>
      <c r="AQ76" s="191"/>
      <c r="AR76" s="177"/>
      <c r="AS76" s="191"/>
      <c r="AT76" s="191"/>
      <c r="AU76" s="177"/>
      <c r="AV76" s="191"/>
      <c r="AW76" s="191"/>
      <c r="AX76" s="179"/>
      <c r="AY76" s="191"/>
      <c r="AZ76" s="191"/>
      <c r="BA76" s="193"/>
      <c r="BB76" s="179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79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79"/>
      <c r="CA76" s="191"/>
      <c r="CB76" s="191"/>
      <c r="CC76" s="191"/>
      <c r="CD76" s="191"/>
      <c r="CE76" s="191"/>
      <c r="CF76" s="191"/>
      <c r="CG76" s="179"/>
      <c r="CH76" s="191"/>
      <c r="CI76" s="191"/>
      <c r="CJ76" s="191"/>
      <c r="CK76" s="178"/>
      <c r="CL76" s="191"/>
      <c r="CM76" s="179"/>
      <c r="CN76" s="191"/>
      <c r="CO76" s="179"/>
      <c r="CP76" s="191"/>
      <c r="CQ76" s="191"/>
      <c r="CR76" s="191"/>
      <c r="CS76" s="191"/>
      <c r="CT76" s="191"/>
      <c r="CU76" s="191"/>
      <c r="CV76" s="191"/>
      <c r="CW76" s="191"/>
      <c r="CX76" s="191"/>
      <c r="CY76" s="179"/>
      <c r="CZ76" s="178"/>
    </row>
    <row r="77" spans="1:104" s="130" customFormat="1" ht="28.5" x14ac:dyDescent="0.2">
      <c r="A77" s="186">
        <v>611</v>
      </c>
      <c r="B77" s="187" t="s">
        <v>681</v>
      </c>
      <c r="C77" s="188" t="s">
        <v>610</v>
      </c>
      <c r="D77" s="188" t="s">
        <v>615</v>
      </c>
      <c r="E77" s="188"/>
      <c r="F77" s="188"/>
      <c r="G77" s="182"/>
      <c r="H77" s="179"/>
      <c r="I77" s="191"/>
      <c r="J77" s="191"/>
      <c r="K77" s="191"/>
      <c r="L77" s="178"/>
      <c r="M77" s="191"/>
      <c r="N77" s="179"/>
      <c r="O77" s="178"/>
      <c r="P77" s="191"/>
      <c r="Q77" s="191"/>
      <c r="R77" s="179"/>
      <c r="S77" s="191"/>
      <c r="T77" s="191"/>
      <c r="U77" s="191"/>
      <c r="V77" s="179"/>
      <c r="W77" s="191"/>
      <c r="X77" s="191"/>
      <c r="Y77" s="191"/>
      <c r="Z77" s="179"/>
      <c r="AA77" s="191"/>
      <c r="AB77" s="191"/>
      <c r="AC77" s="191"/>
      <c r="AD77" s="179"/>
      <c r="AE77" s="191"/>
      <c r="AF77" s="191"/>
      <c r="AG77" s="191"/>
      <c r="AH77" s="191"/>
      <c r="AI77" s="179"/>
      <c r="AJ77" s="191"/>
      <c r="AK77" s="191"/>
      <c r="AL77" s="177"/>
      <c r="AM77" s="177"/>
      <c r="AN77" s="191"/>
      <c r="AO77" s="191"/>
      <c r="AP77" s="191"/>
      <c r="AQ77" s="191"/>
      <c r="AR77" s="177"/>
      <c r="AS77" s="191"/>
      <c r="AT77" s="191"/>
      <c r="AU77" s="177"/>
      <c r="AV77" s="191"/>
      <c r="AW77" s="191"/>
      <c r="AX77" s="179"/>
      <c r="AY77" s="191"/>
      <c r="AZ77" s="191"/>
      <c r="BA77" s="193"/>
      <c r="BB77" s="179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79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79"/>
      <c r="CA77" s="191"/>
      <c r="CB77" s="191"/>
      <c r="CC77" s="191"/>
      <c r="CD77" s="191"/>
      <c r="CE77" s="191"/>
      <c r="CF77" s="191"/>
      <c r="CG77" s="179"/>
      <c r="CH77" s="191"/>
      <c r="CI77" s="191"/>
      <c r="CJ77" s="191"/>
      <c r="CK77" s="178"/>
      <c r="CL77" s="191"/>
      <c r="CM77" s="179"/>
      <c r="CN77" s="191"/>
      <c r="CO77" s="179"/>
      <c r="CP77" s="191"/>
      <c r="CQ77" s="191"/>
      <c r="CR77" s="191"/>
      <c r="CS77" s="191"/>
      <c r="CT77" s="191"/>
      <c r="CU77" s="191"/>
      <c r="CV77" s="191"/>
      <c r="CW77" s="191"/>
      <c r="CX77" s="191"/>
      <c r="CY77" s="179"/>
      <c r="CZ77" s="178"/>
    </row>
    <row r="78" spans="1:104" s="130" customFormat="1" ht="15" x14ac:dyDescent="0.2">
      <c r="A78" s="186">
        <v>611</v>
      </c>
      <c r="B78" s="187" t="s">
        <v>682</v>
      </c>
      <c r="C78" s="188" t="s">
        <v>610</v>
      </c>
      <c r="D78" s="188" t="s">
        <v>616</v>
      </c>
      <c r="E78" s="188"/>
      <c r="F78" s="188"/>
      <c r="G78" s="182"/>
      <c r="H78" s="179"/>
      <c r="I78" s="191"/>
      <c r="J78" s="191"/>
      <c r="K78" s="191"/>
      <c r="L78" s="178"/>
      <c r="M78" s="191"/>
      <c r="N78" s="179"/>
      <c r="O78" s="178"/>
      <c r="P78" s="191"/>
      <c r="Q78" s="191"/>
      <c r="R78" s="179"/>
      <c r="S78" s="191"/>
      <c r="T78" s="191"/>
      <c r="U78" s="191"/>
      <c r="V78" s="179"/>
      <c r="W78" s="191"/>
      <c r="X78" s="191"/>
      <c r="Y78" s="191"/>
      <c r="Z78" s="179"/>
      <c r="AA78" s="191"/>
      <c r="AB78" s="191"/>
      <c r="AC78" s="191"/>
      <c r="AD78" s="179"/>
      <c r="AE78" s="191"/>
      <c r="AF78" s="191"/>
      <c r="AG78" s="191"/>
      <c r="AH78" s="191"/>
      <c r="AI78" s="179"/>
      <c r="AJ78" s="191"/>
      <c r="AK78" s="191"/>
      <c r="AL78" s="177"/>
      <c r="AM78" s="177"/>
      <c r="AN78" s="191"/>
      <c r="AO78" s="191"/>
      <c r="AP78" s="191"/>
      <c r="AQ78" s="191"/>
      <c r="AR78" s="177"/>
      <c r="AS78" s="191"/>
      <c r="AT78" s="191"/>
      <c r="AU78" s="177"/>
      <c r="AV78" s="191"/>
      <c r="AW78" s="191"/>
      <c r="AX78" s="179"/>
      <c r="AY78" s="191"/>
      <c r="AZ78" s="191"/>
      <c r="BA78" s="193"/>
      <c r="BB78" s="179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79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79"/>
      <c r="CA78" s="191"/>
      <c r="CB78" s="191"/>
      <c r="CC78" s="191"/>
      <c r="CD78" s="191"/>
      <c r="CE78" s="191"/>
      <c r="CF78" s="191"/>
      <c r="CG78" s="179"/>
      <c r="CH78" s="191"/>
      <c r="CI78" s="191"/>
      <c r="CJ78" s="191"/>
      <c r="CK78" s="178"/>
      <c r="CL78" s="191"/>
      <c r="CM78" s="179"/>
      <c r="CN78" s="191"/>
      <c r="CO78" s="179"/>
      <c r="CP78" s="191"/>
      <c r="CQ78" s="191"/>
      <c r="CR78" s="191"/>
      <c r="CS78" s="191"/>
      <c r="CT78" s="191"/>
      <c r="CU78" s="191"/>
      <c r="CV78" s="191"/>
      <c r="CW78" s="191"/>
      <c r="CX78" s="191"/>
      <c r="CY78" s="179"/>
      <c r="CZ78" s="178"/>
    </row>
    <row r="79" spans="1:104" s="130" customFormat="1" ht="15" x14ac:dyDescent="0.2">
      <c r="A79" s="186">
        <v>611</v>
      </c>
      <c r="B79" s="187" t="s">
        <v>683</v>
      </c>
      <c r="C79" s="188" t="s">
        <v>610</v>
      </c>
      <c r="D79" s="188" t="s">
        <v>617</v>
      </c>
      <c r="E79" s="188"/>
      <c r="F79" s="188"/>
      <c r="G79" s="182"/>
      <c r="H79" s="179"/>
      <c r="I79" s="191"/>
      <c r="J79" s="191"/>
      <c r="K79" s="191"/>
      <c r="L79" s="178"/>
      <c r="M79" s="191"/>
      <c r="N79" s="179"/>
      <c r="O79" s="178"/>
      <c r="P79" s="191"/>
      <c r="Q79" s="191"/>
      <c r="R79" s="179"/>
      <c r="S79" s="191"/>
      <c r="T79" s="191"/>
      <c r="U79" s="191"/>
      <c r="V79" s="179"/>
      <c r="W79" s="191"/>
      <c r="X79" s="191"/>
      <c r="Y79" s="191"/>
      <c r="Z79" s="179"/>
      <c r="AA79" s="191"/>
      <c r="AB79" s="191"/>
      <c r="AC79" s="191"/>
      <c r="AD79" s="179"/>
      <c r="AE79" s="191"/>
      <c r="AF79" s="191"/>
      <c r="AG79" s="191"/>
      <c r="AH79" s="191"/>
      <c r="AI79" s="179"/>
      <c r="AJ79" s="191"/>
      <c r="AK79" s="191"/>
      <c r="AL79" s="177"/>
      <c r="AM79" s="177"/>
      <c r="AN79" s="191"/>
      <c r="AO79" s="191"/>
      <c r="AP79" s="191"/>
      <c r="AQ79" s="191"/>
      <c r="AR79" s="177"/>
      <c r="AS79" s="191"/>
      <c r="AT79" s="191"/>
      <c r="AU79" s="177"/>
      <c r="AV79" s="191"/>
      <c r="AW79" s="191"/>
      <c r="AX79" s="179"/>
      <c r="AY79" s="191"/>
      <c r="AZ79" s="191"/>
      <c r="BA79" s="193"/>
      <c r="BB79" s="179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79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79"/>
      <c r="CA79" s="191"/>
      <c r="CB79" s="191"/>
      <c r="CC79" s="191"/>
      <c r="CD79" s="191"/>
      <c r="CE79" s="191"/>
      <c r="CF79" s="191"/>
      <c r="CG79" s="179"/>
      <c r="CH79" s="191"/>
      <c r="CI79" s="191"/>
      <c r="CJ79" s="191"/>
      <c r="CK79" s="178"/>
      <c r="CL79" s="191"/>
      <c r="CM79" s="179"/>
      <c r="CN79" s="191"/>
      <c r="CO79" s="179"/>
      <c r="CP79" s="191"/>
      <c r="CQ79" s="191"/>
      <c r="CR79" s="191"/>
      <c r="CS79" s="191"/>
      <c r="CT79" s="191"/>
      <c r="CU79" s="191"/>
      <c r="CV79" s="191"/>
      <c r="CW79" s="191"/>
      <c r="CX79" s="191"/>
      <c r="CY79" s="179"/>
      <c r="CZ79" s="178"/>
    </row>
    <row r="80" spans="1:104" s="130" customFormat="1" ht="15" x14ac:dyDescent="0.2">
      <c r="A80" s="186">
        <v>611</v>
      </c>
      <c r="B80" s="187" t="s">
        <v>684</v>
      </c>
      <c r="C80" s="188" t="s">
        <v>610</v>
      </c>
      <c r="D80" s="188" t="s">
        <v>618</v>
      </c>
      <c r="E80" s="188"/>
      <c r="F80" s="188"/>
      <c r="G80" s="182"/>
      <c r="H80" s="179"/>
      <c r="I80" s="191"/>
      <c r="J80" s="191"/>
      <c r="K80" s="191"/>
      <c r="L80" s="178"/>
      <c r="M80" s="191"/>
      <c r="N80" s="179"/>
      <c r="O80" s="178"/>
      <c r="P80" s="191"/>
      <c r="Q80" s="191"/>
      <c r="R80" s="179"/>
      <c r="S80" s="191"/>
      <c r="T80" s="191"/>
      <c r="U80" s="191"/>
      <c r="V80" s="179"/>
      <c r="W80" s="191"/>
      <c r="X80" s="191"/>
      <c r="Y80" s="191"/>
      <c r="Z80" s="179"/>
      <c r="AA80" s="191"/>
      <c r="AB80" s="191"/>
      <c r="AC80" s="191"/>
      <c r="AD80" s="179"/>
      <c r="AE80" s="191"/>
      <c r="AF80" s="191"/>
      <c r="AG80" s="191"/>
      <c r="AH80" s="191"/>
      <c r="AI80" s="179"/>
      <c r="AJ80" s="191"/>
      <c r="AK80" s="191"/>
      <c r="AL80" s="177"/>
      <c r="AM80" s="177"/>
      <c r="AN80" s="191"/>
      <c r="AO80" s="191"/>
      <c r="AP80" s="191"/>
      <c r="AQ80" s="191"/>
      <c r="AR80" s="177"/>
      <c r="AS80" s="191"/>
      <c r="AT80" s="191"/>
      <c r="AU80" s="177"/>
      <c r="AV80" s="191"/>
      <c r="AW80" s="191"/>
      <c r="AX80" s="179"/>
      <c r="AY80" s="191"/>
      <c r="AZ80" s="191"/>
      <c r="BA80" s="193"/>
      <c r="BB80" s="179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79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79"/>
      <c r="CA80" s="191"/>
      <c r="CB80" s="191"/>
      <c r="CC80" s="191"/>
      <c r="CD80" s="191"/>
      <c r="CE80" s="191"/>
      <c r="CF80" s="191"/>
      <c r="CG80" s="179"/>
      <c r="CH80" s="191"/>
      <c r="CI80" s="191"/>
      <c r="CJ80" s="191"/>
      <c r="CK80" s="178"/>
      <c r="CL80" s="191"/>
      <c r="CM80" s="179"/>
      <c r="CN80" s="191"/>
      <c r="CO80" s="179"/>
      <c r="CP80" s="191"/>
      <c r="CQ80" s="191"/>
      <c r="CR80" s="191"/>
      <c r="CS80" s="191"/>
      <c r="CT80" s="191"/>
      <c r="CU80" s="191"/>
      <c r="CV80" s="191"/>
      <c r="CW80" s="191"/>
      <c r="CX80" s="191"/>
      <c r="CY80" s="179"/>
      <c r="CZ80" s="178"/>
    </row>
    <row r="81" spans="1:104" s="130" customFormat="1" ht="15" x14ac:dyDescent="0.2">
      <c r="A81" s="186">
        <v>611</v>
      </c>
      <c r="B81" s="187" t="s">
        <v>685</v>
      </c>
      <c r="C81" s="188" t="s">
        <v>610</v>
      </c>
      <c r="D81" s="188" t="s">
        <v>619</v>
      </c>
      <c r="E81" s="188"/>
      <c r="F81" s="188"/>
      <c r="G81" s="182"/>
      <c r="H81" s="179"/>
      <c r="I81" s="191"/>
      <c r="J81" s="191"/>
      <c r="K81" s="191"/>
      <c r="L81" s="178"/>
      <c r="M81" s="191"/>
      <c r="N81" s="179"/>
      <c r="O81" s="178"/>
      <c r="P81" s="191"/>
      <c r="Q81" s="191"/>
      <c r="R81" s="179"/>
      <c r="S81" s="191"/>
      <c r="T81" s="191"/>
      <c r="U81" s="191"/>
      <c r="V81" s="179"/>
      <c r="W81" s="191"/>
      <c r="X81" s="191"/>
      <c r="Y81" s="191"/>
      <c r="Z81" s="179"/>
      <c r="AA81" s="191"/>
      <c r="AB81" s="191"/>
      <c r="AC81" s="191"/>
      <c r="AD81" s="179"/>
      <c r="AE81" s="191"/>
      <c r="AF81" s="191"/>
      <c r="AG81" s="191"/>
      <c r="AH81" s="191"/>
      <c r="AI81" s="179"/>
      <c r="AJ81" s="191"/>
      <c r="AK81" s="191"/>
      <c r="AL81" s="177"/>
      <c r="AM81" s="177"/>
      <c r="AN81" s="191"/>
      <c r="AO81" s="191"/>
      <c r="AP81" s="191"/>
      <c r="AQ81" s="191"/>
      <c r="AR81" s="177"/>
      <c r="AS81" s="191"/>
      <c r="AT81" s="191"/>
      <c r="AU81" s="177"/>
      <c r="AV81" s="191"/>
      <c r="AW81" s="191"/>
      <c r="AX81" s="179"/>
      <c r="AY81" s="191"/>
      <c r="AZ81" s="191"/>
      <c r="BA81" s="193"/>
      <c r="BB81" s="179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79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79"/>
      <c r="CA81" s="191"/>
      <c r="CB81" s="191"/>
      <c r="CC81" s="191"/>
      <c r="CD81" s="191"/>
      <c r="CE81" s="191"/>
      <c r="CF81" s="191"/>
      <c r="CG81" s="179"/>
      <c r="CH81" s="191"/>
      <c r="CI81" s="191"/>
      <c r="CJ81" s="191"/>
      <c r="CK81" s="178"/>
      <c r="CL81" s="191"/>
      <c r="CM81" s="179"/>
      <c r="CN81" s="191"/>
      <c r="CO81" s="179"/>
      <c r="CP81" s="191"/>
      <c r="CQ81" s="191"/>
      <c r="CR81" s="191"/>
      <c r="CS81" s="191"/>
      <c r="CT81" s="191"/>
      <c r="CU81" s="191"/>
      <c r="CV81" s="191"/>
      <c r="CW81" s="191"/>
      <c r="CX81" s="191"/>
      <c r="CY81" s="179"/>
      <c r="CZ81" s="178"/>
    </row>
    <row r="82" spans="1:104" s="130" customFormat="1" ht="15" x14ac:dyDescent="0.2">
      <c r="A82" s="186">
        <v>611</v>
      </c>
      <c r="B82" s="187" t="s">
        <v>686</v>
      </c>
      <c r="C82" s="188" t="s">
        <v>610</v>
      </c>
      <c r="D82" s="188" t="s">
        <v>620</v>
      </c>
      <c r="E82" s="188"/>
      <c r="F82" s="188"/>
      <c r="G82" s="182"/>
      <c r="H82" s="179"/>
      <c r="I82" s="191"/>
      <c r="J82" s="191"/>
      <c r="K82" s="191"/>
      <c r="L82" s="178"/>
      <c r="M82" s="191"/>
      <c r="N82" s="179"/>
      <c r="O82" s="178"/>
      <c r="P82" s="191"/>
      <c r="Q82" s="191"/>
      <c r="R82" s="179"/>
      <c r="S82" s="191"/>
      <c r="T82" s="191"/>
      <c r="U82" s="191"/>
      <c r="V82" s="179"/>
      <c r="W82" s="191"/>
      <c r="X82" s="191"/>
      <c r="Y82" s="191"/>
      <c r="Z82" s="179"/>
      <c r="AA82" s="191"/>
      <c r="AB82" s="191"/>
      <c r="AC82" s="191"/>
      <c r="AD82" s="179"/>
      <c r="AE82" s="191"/>
      <c r="AF82" s="191"/>
      <c r="AG82" s="191"/>
      <c r="AH82" s="191"/>
      <c r="AI82" s="179"/>
      <c r="AJ82" s="191"/>
      <c r="AK82" s="191"/>
      <c r="AL82" s="177"/>
      <c r="AM82" s="177"/>
      <c r="AN82" s="191"/>
      <c r="AO82" s="191"/>
      <c r="AP82" s="191"/>
      <c r="AQ82" s="191"/>
      <c r="AR82" s="177"/>
      <c r="AS82" s="191"/>
      <c r="AT82" s="191"/>
      <c r="AU82" s="177"/>
      <c r="AV82" s="191"/>
      <c r="AW82" s="191"/>
      <c r="AX82" s="179"/>
      <c r="AY82" s="191"/>
      <c r="AZ82" s="191"/>
      <c r="BA82" s="193"/>
      <c r="BB82" s="179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79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79"/>
      <c r="CA82" s="191"/>
      <c r="CB82" s="191"/>
      <c r="CC82" s="191"/>
      <c r="CD82" s="191"/>
      <c r="CE82" s="191"/>
      <c r="CF82" s="191"/>
      <c r="CG82" s="179"/>
      <c r="CH82" s="191"/>
      <c r="CI82" s="191"/>
      <c r="CJ82" s="191"/>
      <c r="CK82" s="178"/>
      <c r="CL82" s="191"/>
      <c r="CM82" s="179"/>
      <c r="CN82" s="191"/>
      <c r="CO82" s="179"/>
      <c r="CP82" s="191"/>
      <c r="CQ82" s="191"/>
      <c r="CR82" s="191"/>
      <c r="CS82" s="191"/>
      <c r="CT82" s="191"/>
      <c r="CU82" s="191"/>
      <c r="CV82" s="191"/>
      <c r="CW82" s="191"/>
      <c r="CX82" s="191"/>
      <c r="CY82" s="179"/>
      <c r="CZ82" s="178"/>
    </row>
    <row r="83" spans="1:104" s="130" customFormat="1" ht="15" x14ac:dyDescent="0.2">
      <c r="A83" s="186">
        <v>611</v>
      </c>
      <c r="B83" s="187" t="s">
        <v>687</v>
      </c>
      <c r="C83" s="188" t="s">
        <v>610</v>
      </c>
      <c r="D83" s="188" t="s">
        <v>621</v>
      </c>
      <c r="E83" s="188"/>
      <c r="F83" s="188"/>
      <c r="G83" s="182"/>
      <c r="H83" s="179"/>
      <c r="I83" s="191"/>
      <c r="J83" s="191"/>
      <c r="K83" s="191"/>
      <c r="L83" s="178"/>
      <c r="M83" s="191"/>
      <c r="N83" s="179"/>
      <c r="O83" s="178"/>
      <c r="P83" s="191"/>
      <c r="Q83" s="191"/>
      <c r="R83" s="179"/>
      <c r="S83" s="191"/>
      <c r="T83" s="191"/>
      <c r="U83" s="191"/>
      <c r="V83" s="179"/>
      <c r="W83" s="191"/>
      <c r="X83" s="191"/>
      <c r="Y83" s="191"/>
      <c r="Z83" s="179"/>
      <c r="AA83" s="191"/>
      <c r="AB83" s="191"/>
      <c r="AC83" s="191"/>
      <c r="AD83" s="179"/>
      <c r="AE83" s="191"/>
      <c r="AF83" s="191"/>
      <c r="AG83" s="191"/>
      <c r="AH83" s="191"/>
      <c r="AI83" s="179"/>
      <c r="AJ83" s="191"/>
      <c r="AK83" s="191"/>
      <c r="AL83" s="177"/>
      <c r="AM83" s="177"/>
      <c r="AN83" s="191"/>
      <c r="AO83" s="191"/>
      <c r="AP83" s="191"/>
      <c r="AQ83" s="191"/>
      <c r="AR83" s="177"/>
      <c r="AS83" s="191"/>
      <c r="AT83" s="191"/>
      <c r="AU83" s="177"/>
      <c r="AV83" s="191"/>
      <c r="AW83" s="191"/>
      <c r="AX83" s="179"/>
      <c r="AY83" s="191"/>
      <c r="AZ83" s="191"/>
      <c r="BA83" s="193"/>
      <c r="BB83" s="179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79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79"/>
      <c r="CA83" s="191"/>
      <c r="CB83" s="191"/>
      <c r="CC83" s="191"/>
      <c r="CD83" s="191"/>
      <c r="CE83" s="191"/>
      <c r="CF83" s="191"/>
      <c r="CG83" s="179"/>
      <c r="CH83" s="191"/>
      <c r="CI83" s="191"/>
      <c r="CJ83" s="191"/>
      <c r="CK83" s="178"/>
      <c r="CL83" s="191"/>
      <c r="CM83" s="179"/>
      <c r="CN83" s="191"/>
      <c r="CO83" s="179"/>
      <c r="CP83" s="191"/>
      <c r="CQ83" s="191"/>
      <c r="CR83" s="191"/>
      <c r="CS83" s="191"/>
      <c r="CT83" s="191"/>
      <c r="CU83" s="191"/>
      <c r="CV83" s="191"/>
      <c r="CW83" s="191"/>
      <c r="CX83" s="191"/>
      <c r="CY83" s="179"/>
      <c r="CZ83" s="178"/>
    </row>
    <row r="84" spans="1:104" s="130" customFormat="1" ht="15" x14ac:dyDescent="0.2">
      <c r="A84" s="186">
        <v>611</v>
      </c>
      <c r="B84" s="187" t="s">
        <v>688</v>
      </c>
      <c r="C84" s="188" t="s">
        <v>622</v>
      </c>
      <c r="D84" s="188" t="s">
        <v>623</v>
      </c>
      <c r="E84" s="188"/>
      <c r="F84" s="188"/>
      <c r="G84" s="182"/>
      <c r="H84" s="179"/>
      <c r="I84" s="191"/>
      <c r="J84" s="191"/>
      <c r="K84" s="191"/>
      <c r="L84" s="178"/>
      <c r="M84" s="191"/>
      <c r="N84" s="179"/>
      <c r="O84" s="178"/>
      <c r="P84" s="191"/>
      <c r="Q84" s="191"/>
      <c r="R84" s="179"/>
      <c r="S84" s="191"/>
      <c r="T84" s="191"/>
      <c r="U84" s="191"/>
      <c r="V84" s="179"/>
      <c r="W84" s="191"/>
      <c r="X84" s="191"/>
      <c r="Y84" s="191"/>
      <c r="Z84" s="179"/>
      <c r="AA84" s="191"/>
      <c r="AB84" s="191"/>
      <c r="AC84" s="191"/>
      <c r="AD84" s="179"/>
      <c r="AE84" s="191"/>
      <c r="AF84" s="191"/>
      <c r="AG84" s="191"/>
      <c r="AH84" s="191"/>
      <c r="AI84" s="179"/>
      <c r="AJ84" s="191"/>
      <c r="AK84" s="191"/>
      <c r="AL84" s="177"/>
      <c r="AM84" s="177"/>
      <c r="AN84" s="191"/>
      <c r="AO84" s="191"/>
      <c r="AP84" s="191"/>
      <c r="AQ84" s="191"/>
      <c r="AR84" s="177"/>
      <c r="AS84" s="191"/>
      <c r="AT84" s="191"/>
      <c r="AU84" s="177"/>
      <c r="AV84" s="191"/>
      <c r="AW84" s="191"/>
      <c r="AX84" s="179"/>
      <c r="AY84" s="191"/>
      <c r="AZ84" s="191"/>
      <c r="BA84" s="193"/>
      <c r="BB84" s="179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79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79"/>
      <c r="CA84" s="191"/>
      <c r="CB84" s="191"/>
      <c r="CC84" s="191"/>
      <c r="CD84" s="191"/>
      <c r="CE84" s="191"/>
      <c r="CF84" s="191"/>
      <c r="CG84" s="179"/>
      <c r="CH84" s="191"/>
      <c r="CI84" s="191"/>
      <c r="CJ84" s="191"/>
      <c r="CK84" s="178"/>
      <c r="CL84" s="191"/>
      <c r="CM84" s="179"/>
      <c r="CN84" s="191"/>
      <c r="CO84" s="179"/>
      <c r="CP84" s="191"/>
      <c r="CQ84" s="191"/>
      <c r="CR84" s="191"/>
      <c r="CS84" s="191"/>
      <c r="CT84" s="191"/>
      <c r="CU84" s="191"/>
      <c r="CV84" s="191"/>
      <c r="CW84" s="191"/>
      <c r="CX84" s="191"/>
      <c r="CY84" s="179"/>
      <c r="CZ84" s="178"/>
    </row>
    <row r="85" spans="1:104" s="130" customFormat="1" ht="15" x14ac:dyDescent="0.2">
      <c r="A85" s="186">
        <v>611</v>
      </c>
      <c r="B85" s="187" t="s">
        <v>689</v>
      </c>
      <c r="C85" s="188" t="s">
        <v>622</v>
      </c>
      <c r="D85" s="188" t="s">
        <v>624</v>
      </c>
      <c r="E85" s="188"/>
      <c r="F85" s="188"/>
      <c r="G85" s="182"/>
      <c r="H85" s="179"/>
      <c r="I85" s="191"/>
      <c r="J85" s="191"/>
      <c r="K85" s="191"/>
      <c r="L85" s="178"/>
      <c r="M85" s="191"/>
      <c r="N85" s="179"/>
      <c r="O85" s="178"/>
      <c r="P85" s="191"/>
      <c r="Q85" s="191"/>
      <c r="R85" s="179"/>
      <c r="S85" s="191"/>
      <c r="T85" s="191"/>
      <c r="U85" s="191"/>
      <c r="V85" s="179"/>
      <c r="W85" s="191"/>
      <c r="X85" s="191"/>
      <c r="Y85" s="191"/>
      <c r="Z85" s="179"/>
      <c r="AA85" s="191"/>
      <c r="AB85" s="191"/>
      <c r="AC85" s="191"/>
      <c r="AD85" s="179"/>
      <c r="AE85" s="191"/>
      <c r="AF85" s="191"/>
      <c r="AG85" s="191"/>
      <c r="AH85" s="191"/>
      <c r="AI85" s="179"/>
      <c r="AJ85" s="191"/>
      <c r="AK85" s="191"/>
      <c r="AL85" s="177"/>
      <c r="AM85" s="177"/>
      <c r="AN85" s="191"/>
      <c r="AO85" s="191"/>
      <c r="AP85" s="191"/>
      <c r="AQ85" s="191"/>
      <c r="AR85" s="177"/>
      <c r="AS85" s="191"/>
      <c r="AT85" s="191"/>
      <c r="AU85" s="177"/>
      <c r="AV85" s="191"/>
      <c r="AW85" s="191"/>
      <c r="AX85" s="179"/>
      <c r="AY85" s="191"/>
      <c r="AZ85" s="191"/>
      <c r="BA85" s="193"/>
      <c r="BB85" s="179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79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79"/>
      <c r="CA85" s="191"/>
      <c r="CB85" s="191"/>
      <c r="CC85" s="191"/>
      <c r="CD85" s="191"/>
      <c r="CE85" s="191"/>
      <c r="CF85" s="191"/>
      <c r="CG85" s="179"/>
      <c r="CH85" s="191"/>
      <c r="CI85" s="191"/>
      <c r="CJ85" s="191"/>
      <c r="CK85" s="178"/>
      <c r="CL85" s="191"/>
      <c r="CM85" s="179"/>
      <c r="CN85" s="191"/>
      <c r="CO85" s="179"/>
      <c r="CP85" s="191"/>
      <c r="CQ85" s="191"/>
      <c r="CR85" s="191"/>
      <c r="CS85" s="191"/>
      <c r="CT85" s="191"/>
      <c r="CU85" s="191"/>
      <c r="CV85" s="191"/>
      <c r="CW85" s="191"/>
      <c r="CX85" s="191"/>
      <c r="CY85" s="179"/>
      <c r="CZ85" s="178"/>
    </row>
    <row r="86" spans="1:104" s="130" customFormat="1" ht="15" x14ac:dyDescent="0.2">
      <c r="A86" s="186">
        <v>611</v>
      </c>
      <c r="B86" s="187" t="s">
        <v>690</v>
      </c>
      <c r="C86" s="188" t="s">
        <v>625</v>
      </c>
      <c r="D86" s="188" t="s">
        <v>626</v>
      </c>
      <c r="E86" s="188"/>
      <c r="F86" s="188"/>
      <c r="G86" s="182"/>
      <c r="H86" s="179"/>
      <c r="I86" s="191"/>
      <c r="J86" s="191"/>
      <c r="K86" s="191"/>
      <c r="L86" s="178"/>
      <c r="M86" s="191"/>
      <c r="N86" s="179"/>
      <c r="O86" s="178"/>
      <c r="P86" s="191"/>
      <c r="Q86" s="191"/>
      <c r="R86" s="179"/>
      <c r="S86" s="191"/>
      <c r="T86" s="191"/>
      <c r="U86" s="191"/>
      <c r="V86" s="179"/>
      <c r="W86" s="191"/>
      <c r="X86" s="191"/>
      <c r="Y86" s="191"/>
      <c r="Z86" s="179"/>
      <c r="AA86" s="191"/>
      <c r="AB86" s="191"/>
      <c r="AC86" s="191"/>
      <c r="AD86" s="179"/>
      <c r="AE86" s="191"/>
      <c r="AF86" s="191"/>
      <c r="AG86" s="191"/>
      <c r="AH86" s="191"/>
      <c r="AI86" s="179"/>
      <c r="AJ86" s="191"/>
      <c r="AK86" s="191"/>
      <c r="AL86" s="177"/>
      <c r="AM86" s="177"/>
      <c r="AN86" s="191"/>
      <c r="AO86" s="191"/>
      <c r="AP86" s="191"/>
      <c r="AQ86" s="191"/>
      <c r="AR86" s="177"/>
      <c r="AS86" s="191"/>
      <c r="AT86" s="191"/>
      <c r="AU86" s="177"/>
      <c r="AV86" s="191"/>
      <c r="AW86" s="191"/>
      <c r="AX86" s="179"/>
      <c r="AY86" s="191"/>
      <c r="AZ86" s="191"/>
      <c r="BA86" s="193"/>
      <c r="BB86" s="179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79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79"/>
      <c r="CA86" s="191"/>
      <c r="CB86" s="191"/>
      <c r="CC86" s="191"/>
      <c r="CD86" s="191"/>
      <c r="CE86" s="191"/>
      <c r="CF86" s="191"/>
      <c r="CG86" s="179"/>
      <c r="CH86" s="191"/>
      <c r="CI86" s="191"/>
      <c r="CJ86" s="191"/>
      <c r="CK86" s="178"/>
      <c r="CL86" s="191"/>
      <c r="CM86" s="179"/>
      <c r="CN86" s="191"/>
      <c r="CO86" s="179"/>
      <c r="CP86" s="191"/>
      <c r="CQ86" s="191"/>
      <c r="CR86" s="191"/>
      <c r="CS86" s="191"/>
      <c r="CT86" s="191"/>
      <c r="CU86" s="191"/>
      <c r="CV86" s="191"/>
      <c r="CW86" s="191"/>
      <c r="CX86" s="191"/>
      <c r="CY86" s="179"/>
      <c r="CZ86" s="178"/>
    </row>
    <row r="87" spans="1:104" s="130" customFormat="1" ht="14.25" x14ac:dyDescent="0.2">
      <c r="A87" s="132"/>
      <c r="B87" s="129" t="s">
        <v>501</v>
      </c>
      <c r="C87" s="129"/>
      <c r="D87" s="129"/>
      <c r="E87" s="129"/>
      <c r="F87" s="129"/>
      <c r="G87" s="134">
        <f t="shared" ref="G87:N87" si="22">SUM(G23:G35)</f>
        <v>868000</v>
      </c>
      <c r="H87" s="134">
        <f t="shared" si="22"/>
        <v>666666.66666666663</v>
      </c>
      <c r="I87" s="134">
        <f t="shared" si="22"/>
        <v>1000000</v>
      </c>
      <c r="J87" s="134">
        <f t="shared" si="22"/>
        <v>3000</v>
      </c>
      <c r="K87" s="134">
        <f t="shared" si="22"/>
        <v>2000</v>
      </c>
      <c r="L87" s="134">
        <f t="shared" si="22"/>
        <v>201333.33333333331</v>
      </c>
      <c r="M87" s="134">
        <f t="shared" si="22"/>
        <v>0.30199999999999999</v>
      </c>
      <c r="N87" s="134">
        <f t="shared" si="22"/>
        <v>31001000</v>
      </c>
      <c r="O87" s="128">
        <f>P87*Q87</f>
        <v>1000000</v>
      </c>
      <c r="P87" s="134">
        <f t="shared" ref="P87:AG87" si="23">SUM(P23:P35)</f>
        <v>1</v>
      </c>
      <c r="Q87" s="134">
        <f t="shared" si="23"/>
        <v>1000000</v>
      </c>
      <c r="R87" s="134">
        <f t="shared" si="23"/>
        <v>30000000</v>
      </c>
      <c r="S87" s="134">
        <f t="shared" si="23"/>
        <v>150</v>
      </c>
      <c r="T87" s="134">
        <f t="shared" si="23"/>
        <v>200000</v>
      </c>
      <c r="U87" s="134">
        <f t="shared" si="23"/>
        <v>1</v>
      </c>
      <c r="V87" s="134">
        <f t="shared" si="23"/>
        <v>0</v>
      </c>
      <c r="W87" s="134">
        <f t="shared" si="23"/>
        <v>0</v>
      </c>
      <c r="X87" s="134">
        <f t="shared" si="23"/>
        <v>0</v>
      </c>
      <c r="Y87" s="134">
        <f t="shared" si="23"/>
        <v>0</v>
      </c>
      <c r="Z87" s="134">
        <f t="shared" si="23"/>
        <v>1000</v>
      </c>
      <c r="AA87" s="134">
        <f t="shared" si="23"/>
        <v>50</v>
      </c>
      <c r="AB87" s="134">
        <f t="shared" si="23"/>
        <v>20</v>
      </c>
      <c r="AC87" s="134">
        <f t="shared" si="23"/>
        <v>1</v>
      </c>
      <c r="AD87" s="134">
        <f t="shared" si="23"/>
        <v>0</v>
      </c>
      <c r="AE87" s="134">
        <f t="shared" si="23"/>
        <v>0</v>
      </c>
      <c r="AF87" s="134">
        <f t="shared" si="23"/>
        <v>0</v>
      </c>
      <c r="AG87" s="134">
        <f t="shared" si="23"/>
        <v>0</v>
      </c>
      <c r="AH87" s="134"/>
      <c r="AI87" s="134">
        <f t="shared" ref="AI87:BN87" si="24">SUM(AI23:AI35)</f>
        <v>57000</v>
      </c>
      <c r="AJ87" s="134">
        <f t="shared" si="24"/>
        <v>1</v>
      </c>
      <c r="AK87" s="134">
        <f t="shared" si="24"/>
        <v>57000</v>
      </c>
      <c r="AL87" s="134">
        <f t="shared" si="24"/>
        <v>4400</v>
      </c>
      <c r="AM87" s="134">
        <f t="shared" si="24"/>
        <v>2000</v>
      </c>
      <c r="AN87" s="134">
        <f t="shared" si="24"/>
        <v>100</v>
      </c>
      <c r="AO87" s="134">
        <f t="shared" si="24"/>
        <v>10</v>
      </c>
      <c r="AP87" s="134">
        <f t="shared" si="24"/>
        <v>100</v>
      </c>
      <c r="AQ87" s="134">
        <f t="shared" si="24"/>
        <v>10</v>
      </c>
      <c r="AR87" s="134">
        <f t="shared" si="24"/>
        <v>1000</v>
      </c>
      <c r="AS87" s="134">
        <f t="shared" si="24"/>
        <v>100</v>
      </c>
      <c r="AT87" s="134">
        <f t="shared" si="24"/>
        <v>10</v>
      </c>
      <c r="AU87" s="134">
        <f t="shared" si="24"/>
        <v>500</v>
      </c>
      <c r="AV87" s="134">
        <f t="shared" si="24"/>
        <v>100</v>
      </c>
      <c r="AW87" s="134">
        <f t="shared" si="24"/>
        <v>10</v>
      </c>
      <c r="AX87" s="134">
        <f t="shared" si="24"/>
        <v>900</v>
      </c>
      <c r="AY87" s="134">
        <f t="shared" si="24"/>
        <v>100</v>
      </c>
      <c r="AZ87" s="134">
        <f t="shared" si="24"/>
        <v>10</v>
      </c>
      <c r="BA87" s="134">
        <f t="shared" si="24"/>
        <v>0</v>
      </c>
      <c r="BB87" s="134">
        <f t="shared" si="24"/>
        <v>475000</v>
      </c>
      <c r="BC87" s="134">
        <f t="shared" si="24"/>
        <v>0</v>
      </c>
      <c r="BD87" s="134">
        <f t="shared" si="24"/>
        <v>50000</v>
      </c>
      <c r="BE87" s="134">
        <f t="shared" si="24"/>
        <v>0</v>
      </c>
      <c r="BF87" s="134">
        <f t="shared" si="24"/>
        <v>15000</v>
      </c>
      <c r="BG87" s="134">
        <f t="shared" si="24"/>
        <v>200000</v>
      </c>
      <c r="BH87" s="134">
        <f t="shared" si="24"/>
        <v>200000</v>
      </c>
      <c r="BI87" s="134">
        <f t="shared" si="24"/>
        <v>0</v>
      </c>
      <c r="BJ87" s="134">
        <f t="shared" si="24"/>
        <v>0</v>
      </c>
      <c r="BK87" s="134">
        <f t="shared" si="24"/>
        <v>10000</v>
      </c>
      <c r="BL87" s="134">
        <f t="shared" si="24"/>
        <v>0</v>
      </c>
      <c r="BM87" s="134">
        <f t="shared" si="24"/>
        <v>0</v>
      </c>
      <c r="BN87" s="134">
        <f t="shared" si="24"/>
        <v>530000</v>
      </c>
      <c r="BO87" s="134">
        <f t="shared" ref="BO87:CT87" si="25">SUM(BO23:BO35)</f>
        <v>100000</v>
      </c>
      <c r="BP87" s="134">
        <f t="shared" si="25"/>
        <v>0</v>
      </c>
      <c r="BQ87" s="134">
        <f t="shared" si="25"/>
        <v>0</v>
      </c>
      <c r="BR87" s="134">
        <f t="shared" si="25"/>
        <v>0</v>
      </c>
      <c r="BS87" s="134">
        <f t="shared" si="25"/>
        <v>0</v>
      </c>
      <c r="BT87" s="134">
        <f t="shared" si="25"/>
        <v>0</v>
      </c>
      <c r="BU87" s="134">
        <f t="shared" si="25"/>
        <v>0</v>
      </c>
      <c r="BV87" s="134">
        <f t="shared" si="25"/>
        <v>30000</v>
      </c>
      <c r="BW87" s="134">
        <f t="shared" si="25"/>
        <v>100000</v>
      </c>
      <c r="BX87" s="134">
        <f t="shared" si="25"/>
        <v>300000</v>
      </c>
      <c r="BY87" s="134">
        <f t="shared" si="25"/>
        <v>0</v>
      </c>
      <c r="BZ87" s="134">
        <f t="shared" si="25"/>
        <v>200100</v>
      </c>
      <c r="CA87" s="134">
        <f t="shared" si="25"/>
        <v>100</v>
      </c>
      <c r="CB87" s="134">
        <f t="shared" si="25"/>
        <v>50000</v>
      </c>
      <c r="CC87" s="134">
        <f t="shared" si="25"/>
        <v>50000</v>
      </c>
      <c r="CD87" s="134">
        <f t="shared" si="25"/>
        <v>0</v>
      </c>
      <c r="CE87" s="134">
        <f t="shared" si="25"/>
        <v>100000</v>
      </c>
      <c r="CF87" s="134">
        <f t="shared" si="25"/>
        <v>0</v>
      </c>
      <c r="CG87" s="134">
        <f t="shared" si="25"/>
        <v>200000</v>
      </c>
      <c r="CH87" s="134">
        <f t="shared" si="25"/>
        <v>100000</v>
      </c>
      <c r="CI87" s="134">
        <f t="shared" si="25"/>
        <v>100000</v>
      </c>
      <c r="CJ87" s="134">
        <f t="shared" si="25"/>
        <v>0</v>
      </c>
      <c r="CK87" s="134">
        <f t="shared" si="25"/>
        <v>651000</v>
      </c>
      <c r="CL87" s="134">
        <f t="shared" si="25"/>
        <v>500000</v>
      </c>
      <c r="CM87" s="134">
        <f t="shared" si="25"/>
        <v>151000</v>
      </c>
      <c r="CN87" s="134">
        <f t="shared" si="25"/>
        <v>0.30199999999999999</v>
      </c>
      <c r="CO87" s="134">
        <f t="shared" si="25"/>
        <v>25000</v>
      </c>
      <c r="CP87" s="134">
        <f t="shared" si="25"/>
        <v>0</v>
      </c>
      <c r="CQ87" s="134">
        <f t="shared" si="25"/>
        <v>0</v>
      </c>
      <c r="CR87" s="134">
        <f t="shared" si="25"/>
        <v>0</v>
      </c>
      <c r="CS87" s="134">
        <f t="shared" si="25"/>
        <v>0</v>
      </c>
      <c r="CT87" s="134">
        <f t="shared" si="25"/>
        <v>0</v>
      </c>
      <c r="CU87" s="134">
        <f t="shared" ref="CU87:CZ87" si="26">SUM(CU23:CU35)</f>
        <v>25000</v>
      </c>
      <c r="CV87" s="134">
        <f t="shared" si="26"/>
        <v>0</v>
      </c>
      <c r="CW87" s="134">
        <f t="shared" si="26"/>
        <v>0</v>
      </c>
      <c r="CX87" s="134">
        <f t="shared" si="26"/>
        <v>100</v>
      </c>
      <c r="CY87" s="134">
        <f t="shared" si="26"/>
        <v>34011600</v>
      </c>
      <c r="CZ87" s="134" t="e">
        <f t="shared" si="26"/>
        <v>#DIV/0!</v>
      </c>
    </row>
    <row r="88" spans="1:104" s="130" customFormat="1" ht="14.25" x14ac:dyDescent="0.2">
      <c r="A88" s="132"/>
      <c r="B88" s="129" t="s">
        <v>502</v>
      </c>
      <c r="C88" s="129"/>
      <c r="D88" s="129"/>
      <c r="E88" s="129"/>
      <c r="F88" s="129"/>
      <c r="G88" s="168">
        <f t="shared" ref="G88:AG88" si="27">G87*100/$CY$87/100</f>
        <v>2.5520704700749155E-2</v>
      </c>
      <c r="H88" s="168">
        <f t="shared" si="27"/>
        <v>1.9601155684139136E-2</v>
      </c>
      <c r="I88" s="168">
        <f t="shared" si="27"/>
        <v>2.9401733526208704E-2</v>
      </c>
      <c r="J88" s="168">
        <f t="shared" si="27"/>
        <v>8.8205200578626123E-5</v>
      </c>
      <c r="K88" s="168">
        <f t="shared" si="27"/>
        <v>5.8803467052417404E-5</v>
      </c>
      <c r="L88" s="168">
        <f t="shared" si="27"/>
        <v>5.9195490166100186E-3</v>
      </c>
      <c r="M88" s="168">
        <f t="shared" si="27"/>
        <v>8.8793235249150293E-9</v>
      </c>
      <c r="N88" s="168">
        <f t="shared" si="27"/>
        <v>0.91148314104599604</v>
      </c>
      <c r="O88" s="168">
        <f t="shared" si="27"/>
        <v>2.9401733526208704E-2</v>
      </c>
      <c r="P88" s="168">
        <f t="shared" si="27"/>
        <v>2.9401733526208705E-8</v>
      </c>
      <c r="Q88" s="168">
        <f t="shared" si="27"/>
        <v>2.9401733526208704E-2</v>
      </c>
      <c r="R88" s="168">
        <f t="shared" si="27"/>
        <v>0.8820520057862612</v>
      </c>
      <c r="S88" s="168">
        <f t="shared" si="27"/>
        <v>4.4102600289313062E-6</v>
      </c>
      <c r="T88" s="168">
        <f t="shared" si="27"/>
        <v>5.8803467052417416E-3</v>
      </c>
      <c r="U88" s="168">
        <f t="shared" si="27"/>
        <v>2.9401733526208705E-8</v>
      </c>
      <c r="V88" s="168">
        <f t="shared" si="27"/>
        <v>0</v>
      </c>
      <c r="W88" s="168">
        <f t="shared" si="27"/>
        <v>0</v>
      </c>
      <c r="X88" s="168">
        <f t="shared" si="27"/>
        <v>0</v>
      </c>
      <c r="Y88" s="168">
        <f t="shared" si="27"/>
        <v>0</v>
      </c>
      <c r="Z88" s="168">
        <f t="shared" si="27"/>
        <v>2.9401733526208702E-5</v>
      </c>
      <c r="AA88" s="168">
        <f t="shared" si="27"/>
        <v>1.4700866763104353E-6</v>
      </c>
      <c r="AB88" s="168">
        <f t="shared" si="27"/>
        <v>5.8803467052417406E-7</v>
      </c>
      <c r="AC88" s="168">
        <f t="shared" si="27"/>
        <v>2.9401733526208705E-8</v>
      </c>
      <c r="AD88" s="168">
        <f t="shared" si="27"/>
        <v>0</v>
      </c>
      <c r="AE88" s="168">
        <f t="shared" si="27"/>
        <v>0</v>
      </c>
      <c r="AF88" s="168">
        <f t="shared" si="27"/>
        <v>0</v>
      </c>
      <c r="AG88" s="168">
        <f t="shared" si="27"/>
        <v>0</v>
      </c>
      <c r="AH88" s="168"/>
      <c r="AI88" s="168">
        <f t="shared" ref="AI88:BS88" si="28">AI87*100/$CY$87/100</f>
        <v>1.6758988109938963E-3</v>
      </c>
      <c r="AJ88" s="168">
        <f t="shared" si="28"/>
        <v>2.9401733526208705E-8</v>
      </c>
      <c r="AK88" s="168">
        <f t="shared" si="28"/>
        <v>1.6758988109938963E-3</v>
      </c>
      <c r="AL88" s="168">
        <f t="shared" si="28"/>
        <v>1.293676275153183E-4</v>
      </c>
      <c r="AM88" s="168">
        <f t="shared" si="28"/>
        <v>5.8803467052417404E-5</v>
      </c>
      <c r="AN88" s="168">
        <f t="shared" si="28"/>
        <v>2.9401733526208706E-6</v>
      </c>
      <c r="AO88" s="168">
        <f t="shared" si="28"/>
        <v>2.9401733526208703E-7</v>
      </c>
      <c r="AP88" s="168">
        <f t="shared" si="28"/>
        <v>2.9401733526208706E-6</v>
      </c>
      <c r="AQ88" s="168">
        <f t="shared" si="28"/>
        <v>2.9401733526208703E-7</v>
      </c>
      <c r="AR88" s="168">
        <f t="shared" si="28"/>
        <v>2.9401733526208702E-5</v>
      </c>
      <c r="AS88" s="168">
        <f t="shared" si="28"/>
        <v>2.9401733526208706E-6</v>
      </c>
      <c r="AT88" s="168">
        <f t="shared" si="28"/>
        <v>2.9401733526208703E-7</v>
      </c>
      <c r="AU88" s="168">
        <f t="shared" si="28"/>
        <v>1.4700866763104351E-5</v>
      </c>
      <c r="AV88" s="168">
        <f t="shared" si="28"/>
        <v>2.9401733526208706E-6</v>
      </c>
      <c r="AW88" s="168">
        <f t="shared" si="28"/>
        <v>2.9401733526208703E-7</v>
      </c>
      <c r="AX88" s="168">
        <f t="shared" si="28"/>
        <v>2.6461560173587834E-5</v>
      </c>
      <c r="AY88" s="168">
        <f t="shared" si="28"/>
        <v>2.9401733526208706E-6</v>
      </c>
      <c r="AZ88" s="168">
        <f t="shared" si="28"/>
        <v>2.9401733526208703E-7</v>
      </c>
      <c r="BA88" s="168">
        <f t="shared" si="28"/>
        <v>0</v>
      </c>
      <c r="BB88" s="168">
        <f t="shared" si="28"/>
        <v>1.3965823424949135E-2</v>
      </c>
      <c r="BC88" s="168">
        <f t="shared" si="28"/>
        <v>0</v>
      </c>
      <c r="BD88" s="168">
        <f t="shared" si="28"/>
        <v>1.4700866763104354E-3</v>
      </c>
      <c r="BE88" s="168">
        <f t="shared" si="28"/>
        <v>0</v>
      </c>
      <c r="BF88" s="168">
        <f t="shared" si="28"/>
        <v>4.4102600289313058E-4</v>
      </c>
      <c r="BG88" s="168">
        <f t="shared" si="28"/>
        <v>5.8803467052417416E-3</v>
      </c>
      <c r="BH88" s="168">
        <f t="shared" si="28"/>
        <v>5.8803467052417416E-3</v>
      </c>
      <c r="BI88" s="168">
        <f t="shared" si="28"/>
        <v>0</v>
      </c>
      <c r="BJ88" s="168">
        <f t="shared" si="28"/>
        <v>0</v>
      </c>
      <c r="BK88" s="168">
        <f t="shared" si="28"/>
        <v>2.9401733526208707E-4</v>
      </c>
      <c r="BL88" s="168">
        <f t="shared" si="28"/>
        <v>0</v>
      </c>
      <c r="BM88" s="168">
        <f t="shared" si="28"/>
        <v>0</v>
      </c>
      <c r="BN88" s="168">
        <f t="shared" si="28"/>
        <v>1.5582918768890614E-2</v>
      </c>
      <c r="BO88" s="168">
        <f t="shared" si="28"/>
        <v>2.9401733526208708E-3</v>
      </c>
      <c r="BP88" s="168">
        <f t="shared" si="28"/>
        <v>0</v>
      </c>
      <c r="BQ88" s="168">
        <f t="shared" si="28"/>
        <v>0</v>
      </c>
      <c r="BR88" s="168">
        <f t="shared" si="28"/>
        <v>0</v>
      </c>
      <c r="BS88" s="168">
        <f t="shared" si="28"/>
        <v>0</v>
      </c>
      <c r="BT88" s="168">
        <f t="shared" ref="BT88:CW88" si="29">BT87*100/$CY$87/100</f>
        <v>0</v>
      </c>
      <c r="BU88" s="168">
        <f t="shared" si="29"/>
        <v>0</v>
      </c>
      <c r="BV88" s="168">
        <f t="shared" si="29"/>
        <v>8.8205200578626115E-4</v>
      </c>
      <c r="BW88" s="168">
        <f t="shared" si="29"/>
        <v>2.9401733526208708E-3</v>
      </c>
      <c r="BX88" s="168">
        <f t="shared" si="29"/>
        <v>8.8205200578626124E-3</v>
      </c>
      <c r="BY88" s="168">
        <f t="shared" si="29"/>
        <v>0</v>
      </c>
      <c r="BZ88" s="168">
        <f t="shared" si="29"/>
        <v>5.8832868785943619E-3</v>
      </c>
      <c r="CA88" s="168">
        <f t="shared" si="29"/>
        <v>2.9401733526208706E-6</v>
      </c>
      <c r="CB88" s="168">
        <f t="shared" si="29"/>
        <v>1.4700866763104354E-3</v>
      </c>
      <c r="CC88" s="168">
        <f t="shared" si="29"/>
        <v>1.4700866763104354E-3</v>
      </c>
      <c r="CD88" s="168">
        <f t="shared" si="29"/>
        <v>0</v>
      </c>
      <c r="CE88" s="168">
        <f t="shared" si="29"/>
        <v>2.9401733526208708E-3</v>
      </c>
      <c r="CF88" s="168">
        <f t="shared" si="29"/>
        <v>0</v>
      </c>
      <c r="CG88" s="168">
        <f t="shared" si="29"/>
        <v>5.8803467052417416E-3</v>
      </c>
      <c r="CH88" s="168">
        <f t="shared" si="29"/>
        <v>2.9401733526208708E-3</v>
      </c>
      <c r="CI88" s="168">
        <f t="shared" si="29"/>
        <v>2.9401733526208708E-3</v>
      </c>
      <c r="CJ88" s="168">
        <f t="shared" si="29"/>
        <v>0</v>
      </c>
      <c r="CK88" s="168">
        <f t="shared" si="29"/>
        <v>1.9140528525561865E-2</v>
      </c>
      <c r="CL88" s="168">
        <f t="shared" si="29"/>
        <v>1.4700866763104352E-2</v>
      </c>
      <c r="CM88" s="168">
        <f t="shared" si="29"/>
        <v>4.4396617624575148E-3</v>
      </c>
      <c r="CN88" s="168">
        <f t="shared" si="29"/>
        <v>8.8793235249150293E-9</v>
      </c>
      <c r="CO88" s="168">
        <f t="shared" si="29"/>
        <v>7.350433381552177E-4</v>
      </c>
      <c r="CP88" s="168">
        <f t="shared" si="29"/>
        <v>0</v>
      </c>
      <c r="CQ88" s="168">
        <f t="shared" si="29"/>
        <v>0</v>
      </c>
      <c r="CR88" s="168">
        <f t="shared" si="29"/>
        <v>0</v>
      </c>
      <c r="CS88" s="168">
        <f t="shared" si="29"/>
        <v>0</v>
      </c>
      <c r="CT88" s="168">
        <f t="shared" si="29"/>
        <v>0</v>
      </c>
      <c r="CU88" s="168">
        <f t="shared" si="29"/>
        <v>7.350433381552177E-4</v>
      </c>
      <c r="CV88" s="168">
        <f t="shared" si="29"/>
        <v>0</v>
      </c>
      <c r="CW88" s="168">
        <f t="shared" si="29"/>
        <v>0</v>
      </c>
      <c r="CX88" s="168">
        <f>CX87*100/$CY$87/100</f>
        <v>2.9401733526208706E-6</v>
      </c>
      <c r="CY88" s="168">
        <f>CY87*100/$CY$87/100</f>
        <v>1</v>
      </c>
      <c r="CZ88" s="128" t="e">
        <f>CY88/F88</f>
        <v>#DIV/0!</v>
      </c>
    </row>
    <row r="91" spans="1:104" ht="46.5" customHeight="1" x14ac:dyDescent="0.25">
      <c r="A91" s="138" t="s">
        <v>535</v>
      </c>
      <c r="CH91" s="124"/>
      <c r="CL91" s="118"/>
      <c r="CN91" s="124"/>
      <c r="CO91" s="118"/>
      <c r="CP91" s="124"/>
      <c r="CY91" s="118"/>
      <c r="CZ91" s="125"/>
    </row>
    <row r="92" spans="1:104" x14ac:dyDescent="0.2">
      <c r="CH92" s="124"/>
      <c r="CL92" s="118"/>
      <c r="CN92" s="124"/>
      <c r="CO92" s="118"/>
      <c r="CP92" s="124"/>
      <c r="CY92" s="118"/>
      <c r="CZ92" s="125"/>
    </row>
    <row r="93" spans="1:104" ht="60" x14ac:dyDescent="0.2">
      <c r="A93" s="140" t="s">
        <v>496</v>
      </c>
      <c r="B93" s="140" t="s">
        <v>547</v>
      </c>
      <c r="C93" s="140" t="s">
        <v>691</v>
      </c>
      <c r="D93" s="140" t="s">
        <v>522</v>
      </c>
      <c r="E93" s="140" t="s">
        <v>523</v>
      </c>
      <c r="F93" s="201" t="s">
        <v>739</v>
      </c>
      <c r="G93" s="140" t="s">
        <v>548</v>
      </c>
      <c r="H93" s="140" t="s">
        <v>737</v>
      </c>
      <c r="I93" s="140" t="s">
        <v>549</v>
      </c>
      <c r="K93" s="148"/>
      <c r="L93" s="148"/>
      <c r="CG93" s="118"/>
      <c r="CK93" s="124"/>
      <c r="CM93" s="118"/>
      <c r="CN93" s="124"/>
      <c r="CO93" s="118"/>
      <c r="CX93" s="125"/>
      <c r="CY93" s="124"/>
    </row>
    <row r="94" spans="1:104" ht="15" x14ac:dyDescent="0.2">
      <c r="A94" s="140"/>
      <c r="B94" s="140"/>
      <c r="C94" s="140"/>
      <c r="D94" s="140"/>
      <c r="E94" s="140"/>
      <c r="F94" s="200"/>
      <c r="G94" s="154"/>
      <c r="H94" s="140"/>
      <c r="I94" s="154"/>
      <c r="K94" s="149"/>
      <c r="L94" s="125"/>
      <c r="CG94" s="118"/>
      <c r="CK94" s="124"/>
      <c r="CM94" s="118"/>
      <c r="CN94" s="124"/>
      <c r="CO94" s="118"/>
      <c r="CX94" s="125"/>
      <c r="CY94" s="124"/>
    </row>
    <row r="95" spans="1:104" ht="15" x14ac:dyDescent="0.25">
      <c r="A95" s="141">
        <v>1</v>
      </c>
      <c r="B95" s="142"/>
      <c r="C95" s="142"/>
      <c r="D95" s="143"/>
      <c r="E95" s="143"/>
      <c r="F95" s="200"/>
      <c r="G95" s="144"/>
      <c r="H95" s="143"/>
      <c r="I95" s="154"/>
      <c r="K95" s="150"/>
      <c r="L95" s="151"/>
      <c r="CG95" s="118"/>
      <c r="CK95" s="124"/>
      <c r="CM95" s="118"/>
      <c r="CN95" s="124"/>
      <c r="CO95" s="118"/>
      <c r="CX95" s="125"/>
      <c r="CY95" s="124"/>
    </row>
    <row r="96" spans="1:104" ht="25.5" customHeight="1" x14ac:dyDescent="0.25">
      <c r="A96" s="167"/>
      <c r="B96" s="158" t="s">
        <v>258</v>
      </c>
      <c r="C96" s="158"/>
      <c r="D96" s="167"/>
      <c r="E96" s="146"/>
      <c r="F96" s="200"/>
      <c r="G96" s="147"/>
      <c r="H96" s="146"/>
      <c r="I96" s="154"/>
      <c r="K96" s="152"/>
      <c r="L96" s="152"/>
      <c r="CG96" s="118"/>
      <c r="CK96" s="124"/>
      <c r="CM96" s="118"/>
      <c r="CN96" s="124"/>
      <c r="CO96" s="118"/>
      <c r="CX96" s="125"/>
      <c r="CY96" s="124"/>
    </row>
    <row r="97" spans="1:9" x14ac:dyDescent="0.2">
      <c r="F97"/>
    </row>
    <row r="98" spans="1:9" ht="36" customHeight="1" x14ac:dyDescent="0.25">
      <c r="A98" s="138" t="s">
        <v>741</v>
      </c>
      <c r="F98"/>
    </row>
    <row r="99" spans="1:9" x14ac:dyDescent="0.2">
      <c r="F99"/>
    </row>
    <row r="100" spans="1:9" ht="60" x14ac:dyDescent="0.2">
      <c r="A100" s="140" t="s">
        <v>496</v>
      </c>
      <c r="B100" s="140" t="s">
        <v>538</v>
      </c>
      <c r="C100" s="201" t="s">
        <v>430</v>
      </c>
      <c r="D100" s="201" t="s">
        <v>527</v>
      </c>
      <c r="E100" s="140" t="s">
        <v>491</v>
      </c>
      <c r="F100" s="140" t="s">
        <v>431</v>
      </c>
      <c r="G100" s="202" t="s">
        <v>537</v>
      </c>
      <c r="H100" s="140" t="s">
        <v>737</v>
      </c>
      <c r="I100" s="140" t="s">
        <v>549</v>
      </c>
    </row>
    <row r="101" spans="1:9" x14ac:dyDescent="0.2">
      <c r="A101" s="141">
        <v>1</v>
      </c>
      <c r="B101" s="156"/>
      <c r="C101" s="200">
        <v>5</v>
      </c>
      <c r="D101" s="200"/>
      <c r="E101" s="157">
        <v>100</v>
      </c>
      <c r="F101" s="156">
        <v>10</v>
      </c>
      <c r="G101" s="166">
        <f>IF(F101=0,0,C101*E101/F101)</f>
        <v>50</v>
      </c>
      <c r="H101" s="156"/>
      <c r="I101" s="154"/>
    </row>
    <row r="102" spans="1:9" ht="15" x14ac:dyDescent="0.2">
      <c r="A102" s="139"/>
      <c r="B102" s="158" t="s">
        <v>258</v>
      </c>
      <c r="C102" s="200"/>
      <c r="D102" s="200"/>
      <c r="E102" s="159"/>
      <c r="F102" s="160"/>
      <c r="G102" s="166">
        <f>IF(F102=0,0,E102/F102)</f>
        <v>0</v>
      </c>
      <c r="H102" s="160"/>
      <c r="I102" s="154"/>
    </row>
    <row r="103" spans="1:9" x14ac:dyDescent="0.2">
      <c r="F103"/>
    </row>
    <row r="104" spans="1:9" ht="44.25" customHeight="1" x14ac:dyDescent="0.25">
      <c r="A104" s="138" t="s">
        <v>526</v>
      </c>
      <c r="F104"/>
    </row>
    <row r="105" spans="1:9" x14ac:dyDescent="0.2">
      <c r="F105"/>
    </row>
    <row r="106" spans="1:9" ht="60" x14ac:dyDescent="0.2">
      <c r="A106" s="140" t="s">
        <v>496</v>
      </c>
      <c r="B106" s="140" t="s">
        <v>539</v>
      </c>
      <c r="C106" s="201" t="s">
        <v>430</v>
      </c>
      <c r="D106" s="201" t="s">
        <v>527</v>
      </c>
      <c r="E106" s="140" t="s">
        <v>540</v>
      </c>
      <c r="F106" s="140" t="s">
        <v>529</v>
      </c>
      <c r="G106" s="140" t="s">
        <v>527</v>
      </c>
      <c r="H106" s="140" t="s">
        <v>737</v>
      </c>
      <c r="I106" s="140" t="s">
        <v>549</v>
      </c>
    </row>
    <row r="107" spans="1:9" x14ac:dyDescent="0.2">
      <c r="A107" s="141">
        <v>1</v>
      </c>
      <c r="B107" s="117"/>
      <c r="C107" s="200"/>
      <c r="D107" s="200"/>
      <c r="E107" s="153"/>
      <c r="F107" s="153"/>
      <c r="G107" s="161"/>
      <c r="H107" s="153"/>
      <c r="I107" s="154"/>
    </row>
    <row r="108" spans="1:9" x14ac:dyDescent="0.2">
      <c r="A108" s="145"/>
      <c r="B108" s="162" t="s">
        <v>528</v>
      </c>
      <c r="C108" s="200"/>
      <c r="D108" s="200"/>
      <c r="E108" s="163"/>
      <c r="F108" s="165"/>
      <c r="G108" s="164"/>
      <c r="H108" s="165"/>
      <c r="I108" s="154"/>
    </row>
    <row r="109" spans="1:9" x14ac:dyDescent="0.2">
      <c r="F109"/>
    </row>
    <row r="110" spans="1:9" ht="15" x14ac:dyDescent="0.25">
      <c r="A110" s="138" t="s">
        <v>530</v>
      </c>
      <c r="F110"/>
    </row>
    <row r="111" spans="1:9" x14ac:dyDescent="0.2">
      <c r="F111"/>
    </row>
    <row r="112" spans="1:9" ht="60" x14ac:dyDescent="0.2">
      <c r="A112" s="140" t="s">
        <v>496</v>
      </c>
      <c r="B112" s="140" t="s">
        <v>541</v>
      </c>
      <c r="C112" s="201" t="s">
        <v>430</v>
      </c>
      <c r="D112" s="201" t="s">
        <v>527</v>
      </c>
      <c r="E112" s="140" t="s">
        <v>491</v>
      </c>
      <c r="F112" s="140" t="s">
        <v>542</v>
      </c>
      <c r="G112" s="202" t="s">
        <v>543</v>
      </c>
      <c r="H112" s="140" t="s">
        <v>737</v>
      </c>
      <c r="I112" s="140" t="s">
        <v>549</v>
      </c>
    </row>
    <row r="113" spans="1:9" x14ac:dyDescent="0.2">
      <c r="A113" s="141">
        <v>1</v>
      </c>
      <c r="B113" s="156"/>
      <c r="C113" s="200"/>
      <c r="D113" s="200"/>
      <c r="E113" s="157"/>
      <c r="F113" s="156"/>
      <c r="G113" s="154"/>
      <c r="H113" s="156"/>
      <c r="I113" s="154"/>
    </row>
    <row r="114" spans="1:9" ht="15" x14ac:dyDescent="0.2">
      <c r="A114" s="139"/>
      <c r="B114" s="158" t="s">
        <v>258</v>
      </c>
      <c r="C114" s="200"/>
      <c r="D114" s="200"/>
      <c r="E114" s="159"/>
      <c r="F114" s="160"/>
      <c r="G114" s="154"/>
      <c r="H114" s="160"/>
      <c r="I114" s="154"/>
    </row>
    <row r="115" spans="1:9" x14ac:dyDescent="0.2">
      <c r="F115"/>
    </row>
    <row r="116" spans="1:9" ht="15" x14ac:dyDescent="0.25">
      <c r="A116" s="138" t="s">
        <v>532</v>
      </c>
      <c r="F116"/>
    </row>
    <row r="117" spans="1:9" x14ac:dyDescent="0.2">
      <c r="F117"/>
    </row>
    <row r="118" spans="1:9" ht="60" x14ac:dyDescent="0.2">
      <c r="A118" s="140" t="s">
        <v>496</v>
      </c>
      <c r="B118" s="140" t="s">
        <v>544</v>
      </c>
      <c r="C118" s="201" t="s">
        <v>430</v>
      </c>
      <c r="D118" s="201" t="s">
        <v>527</v>
      </c>
      <c r="E118" s="140" t="s">
        <v>491</v>
      </c>
      <c r="F118" s="140" t="s">
        <v>542</v>
      </c>
      <c r="G118" s="202" t="s">
        <v>545</v>
      </c>
      <c r="H118" s="140" t="s">
        <v>737</v>
      </c>
      <c r="I118" s="140" t="s">
        <v>549</v>
      </c>
    </row>
    <row r="119" spans="1:9" x14ac:dyDescent="0.2">
      <c r="A119" s="141">
        <v>1</v>
      </c>
      <c r="B119" s="156"/>
      <c r="C119" s="200"/>
      <c r="D119" s="200"/>
      <c r="E119" s="157"/>
      <c r="F119" s="156"/>
      <c r="G119" s="154"/>
      <c r="H119" s="156"/>
      <c r="I119" s="154"/>
    </row>
    <row r="120" spans="1:9" ht="15" x14ac:dyDescent="0.2">
      <c r="A120" s="139"/>
      <c r="B120" s="158" t="s">
        <v>258</v>
      </c>
      <c r="C120" s="200"/>
      <c r="D120" s="200"/>
      <c r="E120" s="159"/>
      <c r="F120" s="160"/>
      <c r="G120" s="154"/>
      <c r="H120" s="160"/>
      <c r="I120" s="154"/>
    </row>
    <row r="121" spans="1:9" x14ac:dyDescent="0.2">
      <c r="F121"/>
    </row>
    <row r="122" spans="1:9" x14ac:dyDescent="0.2">
      <c r="F122"/>
    </row>
    <row r="123" spans="1:9" ht="15" x14ac:dyDescent="0.25">
      <c r="A123" s="138" t="s">
        <v>533</v>
      </c>
      <c r="F123"/>
    </row>
    <row r="124" spans="1:9" x14ac:dyDescent="0.2">
      <c r="F124"/>
    </row>
    <row r="125" spans="1:9" ht="60" x14ac:dyDescent="0.2">
      <c r="A125" s="140" t="s">
        <v>496</v>
      </c>
      <c r="B125" s="140" t="s">
        <v>546</v>
      </c>
      <c r="C125" s="201" t="s">
        <v>430</v>
      </c>
      <c r="D125" s="201" t="s">
        <v>527</v>
      </c>
      <c r="E125" s="140" t="s">
        <v>491</v>
      </c>
      <c r="F125" s="202" t="s">
        <v>545</v>
      </c>
      <c r="G125" s="204"/>
      <c r="H125" s="140" t="s">
        <v>737</v>
      </c>
      <c r="I125" s="140" t="s">
        <v>549</v>
      </c>
    </row>
    <row r="126" spans="1:9" x14ac:dyDescent="0.2">
      <c r="A126" s="141">
        <v>1</v>
      </c>
      <c r="B126" s="156"/>
      <c r="C126" s="200"/>
      <c r="D126" s="200"/>
      <c r="E126" s="157"/>
      <c r="F126" s="156"/>
      <c r="G126" s="154"/>
      <c r="H126" s="156"/>
      <c r="I126" s="154"/>
    </row>
    <row r="127" spans="1:9" ht="15" x14ac:dyDescent="0.2">
      <c r="A127" s="139"/>
      <c r="B127" s="158" t="s">
        <v>258</v>
      </c>
      <c r="C127" s="200"/>
      <c r="D127" s="200"/>
      <c r="E127" s="159"/>
      <c r="F127" s="160"/>
      <c r="G127" s="154"/>
      <c r="H127" s="160"/>
      <c r="I127" s="154"/>
    </row>
    <row r="128" spans="1:9" x14ac:dyDescent="0.2">
      <c r="F128"/>
    </row>
    <row r="129" spans="1:103" x14ac:dyDescent="0.2">
      <c r="F129"/>
    </row>
    <row r="130" spans="1:103" ht="15" x14ac:dyDescent="0.25">
      <c r="A130" s="138" t="s">
        <v>536</v>
      </c>
      <c r="F130"/>
    </row>
    <row r="131" spans="1:103" x14ac:dyDescent="0.2">
      <c r="F131"/>
    </row>
    <row r="132" spans="1:103" ht="30" x14ac:dyDescent="0.2">
      <c r="A132" s="140" t="s">
        <v>496</v>
      </c>
      <c r="B132" s="140" t="s">
        <v>547</v>
      </c>
      <c r="C132" s="140" t="s">
        <v>691</v>
      </c>
      <c r="D132" s="140" t="s">
        <v>522</v>
      </c>
      <c r="E132" s="140" t="s">
        <v>523</v>
      </c>
      <c r="F132" s="201" t="s">
        <v>738</v>
      </c>
      <c r="G132" s="140" t="s">
        <v>548</v>
      </c>
      <c r="H132" s="140" t="s">
        <v>549</v>
      </c>
      <c r="I132"/>
      <c r="CG132" s="118"/>
      <c r="CK132" s="124"/>
      <c r="CM132" s="118"/>
      <c r="CN132" s="124"/>
      <c r="CO132" s="118"/>
      <c r="CX132" s="125"/>
      <c r="CY132" s="124"/>
    </row>
    <row r="133" spans="1:103" ht="15" x14ac:dyDescent="0.2">
      <c r="A133" s="140"/>
      <c r="B133" s="140"/>
      <c r="C133" s="140"/>
      <c r="D133" s="140"/>
      <c r="E133" s="140"/>
      <c r="F133" s="200"/>
      <c r="G133" s="154"/>
      <c r="H133" s="154"/>
      <c r="I133"/>
      <c r="CG133" s="118"/>
      <c r="CK133" s="124"/>
      <c r="CM133" s="118"/>
      <c r="CN133" s="124"/>
      <c r="CO133" s="118"/>
      <c r="CX133" s="125"/>
      <c r="CY133" s="124"/>
    </row>
    <row r="134" spans="1:103" x14ac:dyDescent="0.2">
      <c r="A134" s="141">
        <v>1</v>
      </c>
      <c r="B134" s="142"/>
      <c r="C134" s="142"/>
      <c r="D134" s="143"/>
      <c r="E134" s="143"/>
      <c r="F134" s="200"/>
      <c r="G134" s="144"/>
      <c r="H134" s="154"/>
      <c r="I134"/>
      <c r="CG134" s="118"/>
      <c r="CK134" s="124"/>
      <c r="CM134" s="118"/>
      <c r="CN134" s="124"/>
      <c r="CO134" s="118"/>
      <c r="CX134" s="125"/>
      <c r="CY134" s="124"/>
    </row>
    <row r="135" spans="1:103" ht="15" x14ac:dyDescent="0.25">
      <c r="A135" s="167"/>
      <c r="B135" s="158" t="s">
        <v>258</v>
      </c>
      <c r="C135" s="158"/>
      <c r="D135" s="167"/>
      <c r="E135" s="146"/>
      <c r="F135" s="200"/>
      <c r="G135" s="147"/>
      <c r="H135" s="154"/>
      <c r="I135"/>
      <c r="CG135" s="118"/>
      <c r="CK135" s="124"/>
      <c r="CM135" s="118"/>
      <c r="CN135" s="124"/>
      <c r="CO135" s="118"/>
      <c r="CX135" s="125"/>
      <c r="CY135" s="124"/>
    </row>
  </sheetData>
  <autoFilter ref="A22:CZ22"/>
  <mergeCells count="87">
    <mergeCell ref="A19:A21"/>
    <mergeCell ref="AH20:AH21"/>
    <mergeCell ref="F19:F21"/>
    <mergeCell ref="CZ18:CZ21"/>
    <mergeCell ref="BK20:BK21"/>
    <mergeCell ref="BI20:BI21"/>
    <mergeCell ref="BJ20:BJ21"/>
    <mergeCell ref="CA20:CA21"/>
    <mergeCell ref="BA20:BA21"/>
    <mergeCell ref="BB19:BM19"/>
    <mergeCell ref="BH20:BH21"/>
    <mergeCell ref="BD20:BD21"/>
    <mergeCell ref="B19:B21"/>
    <mergeCell ref="C19:C21"/>
    <mergeCell ref="E19:E21"/>
    <mergeCell ref="AK20:AK21"/>
    <mergeCell ref="AL19:BA19"/>
    <mergeCell ref="BG20:BG21"/>
    <mergeCell ref="N19:AG19"/>
    <mergeCell ref="AR20:AT20"/>
    <mergeCell ref="AX20:AZ20"/>
    <mergeCell ref="N20:N21"/>
    <mergeCell ref="R20:U20"/>
    <mergeCell ref="V20:Y20"/>
    <mergeCell ref="Z20:AC20"/>
    <mergeCell ref="AD20:AG20"/>
    <mergeCell ref="O20:Q20"/>
    <mergeCell ref="AL20:AL21"/>
    <mergeCell ref="BB20:BB21"/>
    <mergeCell ref="BE20:BE21"/>
    <mergeCell ref="BF20:BF21"/>
    <mergeCell ref="BC20:BC21"/>
    <mergeCell ref="H19:M19"/>
    <mergeCell ref="H18:AK18"/>
    <mergeCell ref="AL18:CW18"/>
    <mergeCell ref="H20:K20"/>
    <mergeCell ref="L20:M20"/>
    <mergeCell ref="CV20:CV21"/>
    <mergeCell ref="AI19:AK19"/>
    <mergeCell ref="BZ19:CF19"/>
    <mergeCell ref="AI20:AI21"/>
    <mergeCell ref="AJ20:AJ21"/>
    <mergeCell ref="BN19:BY19"/>
    <mergeCell ref="BN20:BN21"/>
    <mergeCell ref="BO20:BO21"/>
    <mergeCell ref="BP20:BP21"/>
    <mergeCell ref="BQ20:BQ21"/>
    <mergeCell ref="BU20:BU21"/>
    <mergeCell ref="BL20:BL21"/>
    <mergeCell ref="BM20:BM21"/>
    <mergeCell ref="AM20:AQ20"/>
    <mergeCell ref="AU20:AW20"/>
    <mergeCell ref="CU20:CU21"/>
    <mergeCell ref="BV20:BV21"/>
    <mergeCell ref="BW20:BW21"/>
    <mergeCell ref="BT20:BT21"/>
    <mergeCell ref="BX20:BX21"/>
    <mergeCell ref="BY20:BY21"/>
    <mergeCell ref="CY18:CY21"/>
    <mergeCell ref="CX19:CX21"/>
    <mergeCell ref="CJ20:CJ21"/>
    <mergeCell ref="CO19:CW19"/>
    <mergeCell ref="CO20:CO21"/>
    <mergeCell ref="CP20:CP21"/>
    <mergeCell ref="CQ20:CQ21"/>
    <mergeCell ref="CR20:CR21"/>
    <mergeCell ref="CS20:CS21"/>
    <mergeCell ref="CT20:CT21"/>
    <mergeCell ref="CW20:CW21"/>
    <mergeCell ref="CG19:CJ19"/>
    <mergeCell ref="CG20:CG21"/>
    <mergeCell ref="D19:D21"/>
    <mergeCell ref="CK20:CK21"/>
    <mergeCell ref="CK19:CN19"/>
    <mergeCell ref="G20:G21"/>
    <mergeCell ref="CL20:CL21"/>
    <mergeCell ref="CM20:CN20"/>
    <mergeCell ref="CH20:CH21"/>
    <mergeCell ref="BR20:BR21"/>
    <mergeCell ref="BS20:BS21"/>
    <mergeCell ref="CI20:CI21"/>
    <mergeCell ref="BZ20:BZ21"/>
    <mergeCell ref="CB20:CB21"/>
    <mergeCell ref="CC20:CC21"/>
    <mergeCell ref="CD20:CD21"/>
    <mergeCell ref="CE20:CE21"/>
    <mergeCell ref="CF20:CF2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1" manualBreakCount="1">
    <brk id="88" max="16383" man="1"/>
  </rowBreaks>
  <colBreaks count="2" manualBreakCount="2">
    <brk id="11" max="224" man="1"/>
    <brk id="68" max="22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F82"/>
  <sheetViews>
    <sheetView tabSelected="1" view="pageBreakPreview" topLeftCell="A26" zoomScale="60" zoomScaleNormal="100" workbookViewId="0">
      <selection activeCell="L45" sqref="L45"/>
    </sheetView>
  </sheetViews>
  <sheetFormatPr defaultColWidth="15.140625" defaultRowHeight="12.75" x14ac:dyDescent="0.2"/>
  <cols>
    <col min="1" max="2" width="15.42578125" customWidth="1"/>
    <col min="3" max="3" width="33.7109375" customWidth="1"/>
    <col min="4" max="4" width="60.140625" customWidth="1"/>
    <col min="5" max="5" width="25.140625" customWidth="1"/>
    <col min="6" max="8" width="16.7109375" customWidth="1"/>
    <col min="9" max="9" width="14.140625" customWidth="1"/>
    <col min="10" max="11" width="15.5703125" customWidth="1"/>
    <col min="12" max="14" width="18.28515625" customWidth="1"/>
    <col min="15" max="15" width="15.5703125" customWidth="1"/>
    <col min="16" max="16" width="14.42578125" customWidth="1"/>
    <col min="17" max="17" width="17.5703125" bestFit="1" customWidth="1"/>
    <col min="18" max="18" width="16.28515625" bestFit="1" customWidth="1"/>
    <col min="19" max="19" width="14.42578125" customWidth="1"/>
    <col min="20" max="20" width="16.28515625" bestFit="1" customWidth="1"/>
    <col min="21" max="21" width="17.5703125" bestFit="1" customWidth="1"/>
    <col min="22" max="22" width="14.42578125" customWidth="1"/>
    <col min="23" max="23" width="14.5703125" bestFit="1" customWidth="1"/>
    <col min="24" max="43" width="14.42578125" customWidth="1"/>
    <col min="44" max="55" width="15.5703125" customWidth="1"/>
    <col min="56" max="59" width="14.42578125" customWidth="1"/>
    <col min="60" max="60" width="14.5703125" bestFit="1" customWidth="1"/>
    <col min="61" max="64" width="14.42578125" customWidth="1"/>
    <col min="65" max="66" width="14.5703125" bestFit="1" customWidth="1"/>
    <col min="67" max="71" width="14.42578125" customWidth="1"/>
    <col min="72" max="72" width="14.5703125" bestFit="1" customWidth="1"/>
    <col min="73" max="73" width="24.5703125" customWidth="1"/>
    <col min="74" max="80" width="14.42578125" customWidth="1"/>
    <col min="81" max="82" width="14.5703125" bestFit="1" customWidth="1"/>
    <col min="83" max="83" width="14.42578125" customWidth="1"/>
    <col min="84" max="84" width="14.5703125" bestFit="1" customWidth="1"/>
    <col min="85" max="88" width="14.42578125" customWidth="1"/>
    <col min="89" max="89" width="14.5703125" bestFit="1" customWidth="1"/>
    <col min="90" max="90" width="14.42578125" customWidth="1"/>
    <col min="91" max="93" width="14.5703125" bestFit="1" customWidth="1"/>
    <col min="94" max="94" width="14.42578125" customWidth="1"/>
    <col min="95" max="96" width="15.5703125" customWidth="1"/>
    <col min="97" max="97" width="14.5703125" bestFit="1" customWidth="1"/>
    <col min="98" max="99" width="14.42578125" customWidth="1"/>
    <col min="100" max="100" width="15.140625" customWidth="1"/>
    <col min="101" max="108" width="15.5703125" customWidth="1"/>
    <col min="109" max="109" width="17.5703125" bestFit="1" customWidth="1"/>
    <col min="110" max="110" width="16.7109375" customWidth="1"/>
  </cols>
  <sheetData>
    <row r="1" spans="2:21" ht="14.25" x14ac:dyDescent="0.2">
      <c r="B1" s="130" t="s">
        <v>724</v>
      </c>
    </row>
    <row r="2" spans="2:21" ht="14.25" x14ac:dyDescent="0.2">
      <c r="B2" s="130"/>
    </row>
    <row r="3" spans="2:21" ht="14.25" x14ac:dyDescent="0.2">
      <c r="B3" s="130" t="s">
        <v>725</v>
      </c>
    </row>
    <row r="4" spans="2:21" ht="14.25" x14ac:dyDescent="0.2">
      <c r="B4" s="130" t="s">
        <v>726</v>
      </c>
    </row>
    <row r="5" spans="2:21" ht="14.25" x14ac:dyDescent="0.2">
      <c r="B5" s="130" t="s">
        <v>727</v>
      </c>
    </row>
    <row r="6" spans="2:21" ht="14.25" x14ac:dyDescent="0.2">
      <c r="B6" s="130" t="s">
        <v>728</v>
      </c>
    </row>
    <row r="7" spans="2:21" ht="14.25" x14ac:dyDescent="0.2">
      <c r="B7" s="130"/>
      <c r="P7" s="133" t="s">
        <v>505</v>
      </c>
      <c r="Q7" s="173"/>
      <c r="R7" s="173"/>
      <c r="S7" s="173"/>
      <c r="T7" s="173"/>
      <c r="U7" s="173"/>
    </row>
    <row r="8" spans="2:21" ht="14.25" x14ac:dyDescent="0.2">
      <c r="B8" s="130" t="s">
        <v>510</v>
      </c>
      <c r="P8" s="130"/>
    </row>
    <row r="9" spans="2:21" ht="14.25" x14ac:dyDescent="0.2">
      <c r="B9" s="130" t="s">
        <v>511</v>
      </c>
      <c r="P9" s="137" t="s">
        <v>534</v>
      </c>
      <c r="Q9" s="174"/>
      <c r="R9" s="174"/>
      <c r="S9" s="174"/>
      <c r="T9" s="174"/>
      <c r="U9" s="174"/>
    </row>
    <row r="10" spans="2:21" ht="14.25" x14ac:dyDescent="0.2">
      <c r="B10" s="130" t="s">
        <v>512</v>
      </c>
      <c r="P10" s="130"/>
    </row>
    <row r="11" spans="2:21" ht="14.25" x14ac:dyDescent="0.2">
      <c r="B11" s="130"/>
      <c r="P11" s="155" t="s">
        <v>524</v>
      </c>
      <c r="Q11" s="175"/>
      <c r="R11" s="175"/>
      <c r="S11" s="175"/>
      <c r="T11" s="175"/>
      <c r="U11" s="175"/>
    </row>
    <row r="12" spans="2:21" ht="14.25" x14ac:dyDescent="0.2">
      <c r="B12" s="130" t="s">
        <v>513</v>
      </c>
    </row>
    <row r="13" spans="2:21" ht="14.25" x14ac:dyDescent="0.2">
      <c r="B13" s="130" t="s">
        <v>514</v>
      </c>
    </row>
    <row r="14" spans="2:21" ht="14.25" x14ac:dyDescent="0.2">
      <c r="B14" s="130" t="s">
        <v>515</v>
      </c>
    </row>
    <row r="15" spans="2:21" ht="14.25" x14ac:dyDescent="0.2">
      <c r="B15" s="130" t="s">
        <v>516</v>
      </c>
    </row>
    <row r="17" spans="1:110" s="130" customFormat="1" ht="15" x14ac:dyDescent="0.25">
      <c r="B17" s="138" t="s">
        <v>521</v>
      </c>
      <c r="CN17" s="126"/>
      <c r="CO17" s="126"/>
      <c r="CP17" s="126"/>
      <c r="CQ17" s="126"/>
      <c r="CT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31"/>
    </row>
    <row r="18" spans="1:110" s="126" customFormat="1" ht="15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275" t="s">
        <v>498</v>
      </c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 t="s">
        <v>489</v>
      </c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5"/>
      <c r="CV18" s="275"/>
      <c r="CW18" s="275"/>
      <c r="CX18" s="275"/>
      <c r="CY18" s="275"/>
      <c r="CZ18" s="275"/>
      <c r="DA18" s="275"/>
      <c r="DB18" s="275"/>
      <c r="DC18" s="275"/>
      <c r="DD18" s="184"/>
      <c r="DE18" s="276" t="s">
        <v>258</v>
      </c>
      <c r="DF18" s="277" t="s">
        <v>552</v>
      </c>
    </row>
    <row r="19" spans="1:110" s="126" customFormat="1" ht="36" customHeight="1" x14ac:dyDescent="0.2">
      <c r="A19" s="274" t="s">
        <v>736</v>
      </c>
      <c r="B19" s="273" t="s">
        <v>707</v>
      </c>
      <c r="C19" s="273" t="s">
        <v>705</v>
      </c>
      <c r="D19" s="273" t="s">
        <v>704</v>
      </c>
      <c r="E19" s="273" t="s">
        <v>495</v>
      </c>
      <c r="F19" s="273" t="s">
        <v>729</v>
      </c>
      <c r="G19" s="273"/>
      <c r="H19" s="273"/>
      <c r="I19" s="273" t="s">
        <v>550</v>
      </c>
      <c r="J19" s="180"/>
      <c r="K19" s="271" t="s">
        <v>497</v>
      </c>
      <c r="L19" s="271"/>
      <c r="M19" s="271"/>
      <c r="N19" s="271"/>
      <c r="O19" s="271"/>
      <c r="P19" s="271"/>
      <c r="Q19" s="271" t="s">
        <v>492</v>
      </c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2" t="s">
        <v>717</v>
      </c>
      <c r="AL19" s="271"/>
      <c r="AM19" s="271"/>
      <c r="AN19" s="271"/>
      <c r="AO19" s="271" t="s">
        <v>520</v>
      </c>
      <c r="AP19" s="271"/>
      <c r="AQ19" s="271"/>
      <c r="AR19" s="271" t="s">
        <v>493</v>
      </c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 t="s">
        <v>447</v>
      </c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 t="s">
        <v>459</v>
      </c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 t="s">
        <v>494</v>
      </c>
      <c r="CG19" s="271"/>
      <c r="CH19" s="271"/>
      <c r="CI19" s="271"/>
      <c r="CJ19" s="271"/>
      <c r="CK19" s="271"/>
      <c r="CL19" s="271"/>
      <c r="CM19" s="271" t="s">
        <v>478</v>
      </c>
      <c r="CN19" s="271"/>
      <c r="CO19" s="271"/>
      <c r="CP19" s="271"/>
      <c r="CQ19" s="271" t="s">
        <v>500</v>
      </c>
      <c r="CR19" s="271"/>
      <c r="CS19" s="271"/>
      <c r="CT19" s="271"/>
      <c r="CU19" s="271" t="s">
        <v>480</v>
      </c>
      <c r="CV19" s="271"/>
      <c r="CW19" s="271"/>
      <c r="CX19" s="271"/>
      <c r="CY19" s="271"/>
      <c r="CZ19" s="271"/>
      <c r="DA19" s="271"/>
      <c r="DB19" s="271"/>
      <c r="DC19" s="271"/>
      <c r="DD19" s="271" t="s">
        <v>251</v>
      </c>
      <c r="DE19" s="276"/>
      <c r="DF19" s="276"/>
    </row>
    <row r="20" spans="1:110" s="126" customFormat="1" ht="55.5" customHeight="1" x14ac:dyDescent="0.2">
      <c r="A20" s="274"/>
      <c r="B20" s="273"/>
      <c r="C20" s="273"/>
      <c r="D20" s="273"/>
      <c r="E20" s="273"/>
      <c r="F20" s="273" t="s">
        <v>3</v>
      </c>
      <c r="G20" s="273" t="s">
        <v>706</v>
      </c>
      <c r="H20" s="273"/>
      <c r="I20" s="273"/>
      <c r="J20" s="273" t="s">
        <v>490</v>
      </c>
      <c r="K20" s="271" t="s">
        <v>517</v>
      </c>
      <c r="L20" s="271"/>
      <c r="M20" s="271"/>
      <c r="N20" s="271"/>
      <c r="O20" s="271" t="s">
        <v>71</v>
      </c>
      <c r="P20" s="271"/>
      <c r="Q20" s="271" t="s">
        <v>490</v>
      </c>
      <c r="R20" s="271" t="s">
        <v>733</v>
      </c>
      <c r="S20" s="271"/>
      <c r="T20" s="271"/>
      <c r="U20" s="274" t="s">
        <v>714</v>
      </c>
      <c r="V20" s="274"/>
      <c r="W20" s="274"/>
      <c r="X20" s="274"/>
      <c r="Y20" s="271" t="s">
        <v>715</v>
      </c>
      <c r="Z20" s="271"/>
      <c r="AA20" s="271"/>
      <c r="AB20" s="271"/>
      <c r="AC20" s="271" t="s">
        <v>531</v>
      </c>
      <c r="AD20" s="271"/>
      <c r="AE20" s="271"/>
      <c r="AF20" s="271"/>
      <c r="AG20" s="271" t="s">
        <v>716</v>
      </c>
      <c r="AH20" s="271"/>
      <c r="AI20" s="271"/>
      <c r="AJ20" s="271"/>
      <c r="AK20" s="271" t="s">
        <v>490</v>
      </c>
      <c r="AL20" s="271" t="s">
        <v>718</v>
      </c>
      <c r="AM20" s="271" t="s">
        <v>719</v>
      </c>
      <c r="AN20" s="278" t="s">
        <v>732</v>
      </c>
      <c r="AO20" s="271" t="s">
        <v>490</v>
      </c>
      <c r="AP20" s="271" t="s">
        <v>430</v>
      </c>
      <c r="AQ20" s="271" t="s">
        <v>491</v>
      </c>
      <c r="AR20" s="271" t="s">
        <v>490</v>
      </c>
      <c r="AS20" s="271" t="s">
        <v>432</v>
      </c>
      <c r="AT20" s="271"/>
      <c r="AU20" s="271"/>
      <c r="AV20" s="271"/>
      <c r="AW20" s="271"/>
      <c r="AX20" s="271" t="s">
        <v>437</v>
      </c>
      <c r="AY20" s="271"/>
      <c r="AZ20" s="271"/>
      <c r="BA20" s="271" t="s">
        <v>440</v>
      </c>
      <c r="BB20" s="271"/>
      <c r="BC20" s="271"/>
      <c r="BD20" s="271" t="s">
        <v>443</v>
      </c>
      <c r="BE20" s="271"/>
      <c r="BF20" s="271"/>
      <c r="BG20" s="272" t="s">
        <v>446</v>
      </c>
      <c r="BH20" s="271" t="s">
        <v>490</v>
      </c>
      <c r="BI20" s="271" t="s">
        <v>448</v>
      </c>
      <c r="BJ20" s="271" t="s">
        <v>449</v>
      </c>
      <c r="BK20" s="271" t="s">
        <v>450</v>
      </c>
      <c r="BL20" s="271" t="s">
        <v>451</v>
      </c>
      <c r="BM20" s="271" t="s">
        <v>452</v>
      </c>
      <c r="BN20" s="271" t="s">
        <v>720</v>
      </c>
      <c r="BO20" s="271" t="s">
        <v>454</v>
      </c>
      <c r="BP20" s="271" t="s">
        <v>455</v>
      </c>
      <c r="BQ20" s="271" t="s">
        <v>456</v>
      </c>
      <c r="BR20" s="271" t="s">
        <v>457</v>
      </c>
      <c r="BS20" s="271" t="s">
        <v>458</v>
      </c>
      <c r="BT20" s="271" t="s">
        <v>490</v>
      </c>
      <c r="BU20" s="271" t="s">
        <v>721</v>
      </c>
      <c r="BV20" s="271" t="s">
        <v>461</v>
      </c>
      <c r="BW20" s="271" t="s">
        <v>462</v>
      </c>
      <c r="BX20" s="271" t="s">
        <v>463</v>
      </c>
      <c r="BY20" s="271" t="s">
        <v>464</v>
      </c>
      <c r="BZ20" s="271" t="s">
        <v>465</v>
      </c>
      <c r="CA20" s="271" t="s">
        <v>466</v>
      </c>
      <c r="CB20" s="271" t="s">
        <v>467</v>
      </c>
      <c r="CC20" s="271" t="s">
        <v>468</v>
      </c>
      <c r="CD20" s="271" t="s">
        <v>469</v>
      </c>
      <c r="CE20" s="271" t="s">
        <v>470</v>
      </c>
      <c r="CF20" s="271" t="s">
        <v>490</v>
      </c>
      <c r="CG20" s="271" t="s">
        <v>499</v>
      </c>
      <c r="CH20" s="271" t="s">
        <v>471</v>
      </c>
      <c r="CI20" s="271" t="s">
        <v>472</v>
      </c>
      <c r="CJ20" s="271" t="s">
        <v>473</v>
      </c>
      <c r="CK20" s="271" t="s">
        <v>474</v>
      </c>
      <c r="CL20" s="271" t="s">
        <v>475</v>
      </c>
      <c r="CM20" s="271" t="s">
        <v>490</v>
      </c>
      <c r="CN20" s="271" t="s">
        <v>479</v>
      </c>
      <c r="CO20" s="271" t="s">
        <v>476</v>
      </c>
      <c r="CP20" s="271" t="s">
        <v>477</v>
      </c>
      <c r="CQ20" s="271" t="s">
        <v>490</v>
      </c>
      <c r="CR20" s="271" t="s">
        <v>517</v>
      </c>
      <c r="CS20" s="271" t="s">
        <v>71</v>
      </c>
      <c r="CT20" s="271"/>
      <c r="CU20" s="271" t="s">
        <v>490</v>
      </c>
      <c r="CV20" s="271" t="s">
        <v>481</v>
      </c>
      <c r="CW20" s="271" t="s">
        <v>482</v>
      </c>
      <c r="CX20" s="271" t="s">
        <v>483</v>
      </c>
      <c r="CY20" s="271" t="s">
        <v>484</v>
      </c>
      <c r="CZ20" s="271" t="s">
        <v>485</v>
      </c>
      <c r="DA20" s="271" t="s">
        <v>486</v>
      </c>
      <c r="DB20" s="271" t="s">
        <v>487</v>
      </c>
      <c r="DC20" s="271" t="s">
        <v>722</v>
      </c>
      <c r="DD20" s="271"/>
      <c r="DE20" s="276"/>
      <c r="DF20" s="276"/>
    </row>
    <row r="21" spans="1:110" s="171" customFormat="1" ht="135" x14ac:dyDescent="0.2">
      <c r="A21" s="274"/>
      <c r="B21" s="273"/>
      <c r="C21" s="273"/>
      <c r="D21" s="273"/>
      <c r="E21" s="273"/>
      <c r="F21" s="273"/>
      <c r="G21" s="180" t="s">
        <v>730</v>
      </c>
      <c r="H21" s="180" t="s">
        <v>731</v>
      </c>
      <c r="I21" s="273"/>
      <c r="J21" s="273"/>
      <c r="K21" s="170" t="s">
        <v>490</v>
      </c>
      <c r="L21" s="169" t="s">
        <v>426</v>
      </c>
      <c r="M21" s="169" t="s">
        <v>427</v>
      </c>
      <c r="N21" s="169" t="s">
        <v>428</v>
      </c>
      <c r="O21" s="170" t="s">
        <v>490</v>
      </c>
      <c r="P21" s="169" t="s">
        <v>429</v>
      </c>
      <c r="Q21" s="271"/>
      <c r="R21" s="170" t="s">
        <v>490</v>
      </c>
      <c r="S21" s="169" t="s">
        <v>430</v>
      </c>
      <c r="T21" s="169" t="s">
        <v>537</v>
      </c>
      <c r="U21" s="170" t="s">
        <v>490</v>
      </c>
      <c r="V21" s="169" t="s">
        <v>430</v>
      </c>
      <c r="W21" s="169" t="s">
        <v>491</v>
      </c>
      <c r="X21" s="169" t="s">
        <v>431</v>
      </c>
      <c r="Y21" s="170" t="s">
        <v>490</v>
      </c>
      <c r="Z21" s="169" t="s">
        <v>430</v>
      </c>
      <c r="AA21" s="169" t="s">
        <v>491</v>
      </c>
      <c r="AB21" s="169" t="s">
        <v>431</v>
      </c>
      <c r="AC21" s="170" t="s">
        <v>490</v>
      </c>
      <c r="AD21" s="169" t="s">
        <v>430</v>
      </c>
      <c r="AE21" s="169" t="s">
        <v>491</v>
      </c>
      <c r="AF21" s="169" t="s">
        <v>431</v>
      </c>
      <c r="AG21" s="170" t="s">
        <v>490</v>
      </c>
      <c r="AH21" s="169" t="s">
        <v>430</v>
      </c>
      <c r="AI21" s="169" t="s">
        <v>491</v>
      </c>
      <c r="AJ21" s="169" t="s">
        <v>431</v>
      </c>
      <c r="AK21" s="271"/>
      <c r="AL21" s="271"/>
      <c r="AM21" s="271"/>
      <c r="AN21" s="279"/>
      <c r="AO21" s="271"/>
      <c r="AP21" s="271"/>
      <c r="AQ21" s="271"/>
      <c r="AR21" s="271"/>
      <c r="AS21" s="170" t="s">
        <v>490</v>
      </c>
      <c r="AT21" s="169" t="s">
        <v>433</v>
      </c>
      <c r="AU21" s="169" t="s">
        <v>434</v>
      </c>
      <c r="AV21" s="169" t="s">
        <v>435</v>
      </c>
      <c r="AW21" s="169" t="s">
        <v>436</v>
      </c>
      <c r="AX21" s="170" t="s">
        <v>490</v>
      </c>
      <c r="AY21" s="169" t="s">
        <v>438</v>
      </c>
      <c r="AZ21" s="169" t="s">
        <v>439</v>
      </c>
      <c r="BA21" s="170" t="s">
        <v>490</v>
      </c>
      <c r="BB21" s="169" t="s">
        <v>441</v>
      </c>
      <c r="BC21" s="169" t="s">
        <v>442</v>
      </c>
      <c r="BD21" s="170" t="s">
        <v>490</v>
      </c>
      <c r="BE21" s="169" t="s">
        <v>444</v>
      </c>
      <c r="BF21" s="169" t="s">
        <v>445</v>
      </c>
      <c r="BG21" s="272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170" t="s">
        <v>30</v>
      </c>
      <c r="CT21" s="169" t="s">
        <v>429</v>
      </c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6"/>
      <c r="DF21" s="276"/>
    </row>
    <row r="22" spans="1:110" s="171" customFormat="1" ht="15" x14ac:dyDescent="0.2">
      <c r="A22" s="185">
        <v>1</v>
      </c>
      <c r="B22" s="185">
        <v>2</v>
      </c>
      <c r="C22" s="185">
        <v>3</v>
      </c>
      <c r="D22" s="185">
        <v>4</v>
      </c>
      <c r="E22" s="185">
        <v>5</v>
      </c>
      <c r="F22" s="185">
        <v>6</v>
      </c>
      <c r="G22" s="185">
        <v>7</v>
      </c>
      <c r="H22" s="185">
        <v>8</v>
      </c>
      <c r="I22" s="185">
        <v>9</v>
      </c>
      <c r="J22" s="185">
        <v>10</v>
      </c>
      <c r="K22" s="185">
        <v>11</v>
      </c>
      <c r="L22" s="185">
        <v>12</v>
      </c>
      <c r="M22" s="185">
        <v>13</v>
      </c>
      <c r="N22" s="185">
        <v>14</v>
      </c>
      <c r="O22" s="185">
        <v>15</v>
      </c>
      <c r="P22" s="185">
        <v>16</v>
      </c>
      <c r="Q22" s="185">
        <v>17</v>
      </c>
      <c r="R22" s="185">
        <v>18</v>
      </c>
      <c r="S22" s="185">
        <v>19</v>
      </c>
      <c r="T22" s="185">
        <v>20</v>
      </c>
      <c r="U22" s="185">
        <v>21</v>
      </c>
      <c r="V22" s="185">
        <v>22</v>
      </c>
      <c r="W22" s="185">
        <v>23</v>
      </c>
      <c r="X22" s="185">
        <v>24</v>
      </c>
      <c r="Y22" s="185">
        <v>25</v>
      </c>
      <c r="Z22" s="185">
        <v>26</v>
      </c>
      <c r="AA22" s="185">
        <v>27</v>
      </c>
      <c r="AB22" s="185">
        <v>28</v>
      </c>
      <c r="AC22" s="185">
        <v>29</v>
      </c>
      <c r="AD22" s="185">
        <v>30</v>
      </c>
      <c r="AE22" s="185">
        <v>31</v>
      </c>
      <c r="AF22" s="185">
        <v>32</v>
      </c>
      <c r="AG22" s="185">
        <v>33</v>
      </c>
      <c r="AH22" s="185">
        <v>34</v>
      </c>
      <c r="AI22" s="185">
        <v>35</v>
      </c>
      <c r="AJ22" s="185">
        <v>36</v>
      </c>
      <c r="AK22" s="185">
        <v>37</v>
      </c>
      <c r="AL22" s="185">
        <v>38</v>
      </c>
      <c r="AM22" s="185">
        <v>39</v>
      </c>
      <c r="AN22" s="185">
        <v>40</v>
      </c>
      <c r="AO22" s="185">
        <v>41</v>
      </c>
      <c r="AP22" s="185">
        <v>42</v>
      </c>
      <c r="AQ22" s="185">
        <v>43</v>
      </c>
      <c r="AR22" s="185">
        <v>44</v>
      </c>
      <c r="AS22" s="185">
        <v>45</v>
      </c>
      <c r="AT22" s="185">
        <v>46</v>
      </c>
      <c r="AU22" s="185">
        <v>47</v>
      </c>
      <c r="AV22" s="185">
        <v>48</v>
      </c>
      <c r="AW22" s="185">
        <v>49</v>
      </c>
      <c r="AX22" s="185">
        <v>50</v>
      </c>
      <c r="AY22" s="185">
        <v>51</v>
      </c>
      <c r="AZ22" s="185">
        <v>52</v>
      </c>
      <c r="BA22" s="185">
        <v>53</v>
      </c>
      <c r="BB22" s="185">
        <v>54</v>
      </c>
      <c r="BC22" s="185">
        <v>55</v>
      </c>
      <c r="BD22" s="185">
        <v>56</v>
      </c>
      <c r="BE22" s="185">
        <v>57</v>
      </c>
      <c r="BF22" s="185">
        <v>58</v>
      </c>
      <c r="BG22" s="185">
        <v>59</v>
      </c>
      <c r="BH22" s="185">
        <v>60</v>
      </c>
      <c r="BI22" s="185">
        <v>61</v>
      </c>
      <c r="BJ22" s="185">
        <v>62</v>
      </c>
      <c r="BK22" s="185">
        <v>63</v>
      </c>
      <c r="BL22" s="185">
        <v>64</v>
      </c>
      <c r="BM22" s="185">
        <v>65</v>
      </c>
      <c r="BN22" s="185">
        <v>66</v>
      </c>
      <c r="BO22" s="185">
        <v>67</v>
      </c>
      <c r="BP22" s="185">
        <v>68</v>
      </c>
      <c r="BQ22" s="185">
        <v>69</v>
      </c>
      <c r="BR22" s="185">
        <v>70</v>
      </c>
      <c r="BS22" s="185">
        <v>71</v>
      </c>
      <c r="BT22" s="185">
        <v>72</v>
      </c>
      <c r="BU22" s="185">
        <v>73</v>
      </c>
      <c r="BV22" s="185">
        <v>74</v>
      </c>
      <c r="BW22" s="185">
        <v>75</v>
      </c>
      <c r="BX22" s="185">
        <v>76</v>
      </c>
      <c r="BY22" s="185">
        <v>77</v>
      </c>
      <c r="BZ22" s="185">
        <v>78</v>
      </c>
      <c r="CA22" s="185">
        <v>79</v>
      </c>
      <c r="CB22" s="185">
        <v>80</v>
      </c>
      <c r="CC22" s="185">
        <v>81</v>
      </c>
      <c r="CD22" s="185">
        <v>82</v>
      </c>
      <c r="CE22" s="185">
        <v>83</v>
      </c>
      <c r="CF22" s="185">
        <v>84</v>
      </c>
      <c r="CG22" s="185">
        <v>85</v>
      </c>
      <c r="CH22" s="185">
        <v>86</v>
      </c>
      <c r="CI22" s="185">
        <v>87</v>
      </c>
      <c r="CJ22" s="185">
        <v>88</v>
      </c>
      <c r="CK22" s="185">
        <v>89</v>
      </c>
      <c r="CL22" s="185">
        <v>90</v>
      </c>
      <c r="CM22" s="185">
        <v>91</v>
      </c>
      <c r="CN22" s="185">
        <v>92</v>
      </c>
      <c r="CO22" s="185">
        <v>93</v>
      </c>
      <c r="CP22" s="185">
        <v>94</v>
      </c>
      <c r="CQ22" s="185">
        <v>95</v>
      </c>
      <c r="CR22" s="185">
        <v>96</v>
      </c>
      <c r="CS22" s="185">
        <v>97</v>
      </c>
      <c r="CT22" s="185">
        <v>98</v>
      </c>
      <c r="CU22" s="185">
        <v>99</v>
      </c>
      <c r="CV22" s="185">
        <v>100</v>
      </c>
      <c r="CW22" s="185">
        <v>101</v>
      </c>
      <c r="CX22" s="185">
        <v>102</v>
      </c>
      <c r="CY22" s="185">
        <v>103</v>
      </c>
      <c r="CZ22" s="185">
        <v>104</v>
      </c>
      <c r="DA22" s="185">
        <v>105</v>
      </c>
      <c r="DB22" s="185">
        <v>106</v>
      </c>
      <c r="DC22" s="185">
        <v>107</v>
      </c>
      <c r="DD22" s="185">
        <v>108</v>
      </c>
      <c r="DE22" s="185">
        <v>109</v>
      </c>
      <c r="DF22" s="185">
        <v>110</v>
      </c>
    </row>
    <row r="23" spans="1:110" s="126" customFormat="1" ht="28.5" x14ac:dyDescent="0.2">
      <c r="A23" s="186">
        <v>611</v>
      </c>
      <c r="B23" s="187" t="s">
        <v>696</v>
      </c>
      <c r="C23" s="188" t="s">
        <v>692</v>
      </c>
      <c r="D23" s="188" t="s">
        <v>693</v>
      </c>
      <c r="E23" s="188"/>
      <c r="F23" s="188"/>
      <c r="G23" s="188"/>
      <c r="H23" s="188"/>
      <c r="I23" s="188">
        <v>2920</v>
      </c>
      <c r="J23" s="176">
        <f>K23+O23</f>
        <v>868000</v>
      </c>
      <c r="K23" s="177">
        <f>L23/M23*N23</f>
        <v>666666.66666666663</v>
      </c>
      <c r="L23" s="190">
        <v>1000000</v>
      </c>
      <c r="M23" s="191">
        <v>3000</v>
      </c>
      <c r="N23" s="191">
        <v>2000</v>
      </c>
      <c r="O23" s="178">
        <f t="shared" ref="O23:O31" si="0">K23*P23</f>
        <v>201333.33333333331</v>
      </c>
      <c r="P23" s="192">
        <v>0.30199999999999999</v>
      </c>
      <c r="Q23" s="178">
        <f>R23+U23+Y23+AC23+AG23</f>
        <v>31001000</v>
      </c>
      <c r="R23" s="178">
        <f t="shared" ref="R23:R31" si="1">S23*T23</f>
        <v>1000000</v>
      </c>
      <c r="S23" s="191">
        <v>1</v>
      </c>
      <c r="T23" s="189">
        <v>1000000</v>
      </c>
      <c r="U23" s="179">
        <f>IF(X23=0,0,V23*W23/X23)</f>
        <v>30000000</v>
      </c>
      <c r="V23" s="191">
        <v>150</v>
      </c>
      <c r="W23" s="191">
        <v>200000</v>
      </c>
      <c r="X23" s="191">
        <v>1</v>
      </c>
      <c r="Y23" s="179">
        <f>IF(AB23=0,0,Z23*AA23/AB23)</f>
        <v>0</v>
      </c>
      <c r="Z23" s="191">
        <v>0</v>
      </c>
      <c r="AA23" s="191">
        <v>0</v>
      </c>
      <c r="AB23" s="191">
        <v>0</v>
      </c>
      <c r="AC23" s="179">
        <f>IF(AF23=0,0,AD23*AE23/AF23)</f>
        <v>1000</v>
      </c>
      <c r="AD23" s="191">
        <v>50</v>
      </c>
      <c r="AE23" s="191">
        <v>20</v>
      </c>
      <c r="AF23" s="191">
        <v>1</v>
      </c>
      <c r="AG23" s="179">
        <f>IF(AJ23=0,0,AH23*AI23/AJ23)</f>
        <v>0</v>
      </c>
      <c r="AH23" s="191">
        <v>0</v>
      </c>
      <c r="AI23" s="191">
        <v>0</v>
      </c>
      <c r="AJ23" s="191">
        <v>0</v>
      </c>
      <c r="AK23" s="179">
        <f t="shared" ref="AK23:AK31" si="2">AL23+AM23+AN23</f>
        <v>0</v>
      </c>
      <c r="AL23" s="191"/>
      <c r="AM23" s="191"/>
      <c r="AN23" s="191"/>
      <c r="AO23" s="179">
        <f>AP23*AQ23</f>
        <v>57000</v>
      </c>
      <c r="AP23" s="191">
        <v>1</v>
      </c>
      <c r="AQ23" s="191">
        <v>57000</v>
      </c>
      <c r="AR23" s="177">
        <f>AS23+AX23+BA23+BD23+BG23</f>
        <v>4400</v>
      </c>
      <c r="AS23" s="177">
        <f>(AT23*AU23+AV23*AW23)*(1-BG23)</f>
        <v>2000</v>
      </c>
      <c r="AT23" s="189">
        <v>100</v>
      </c>
      <c r="AU23" s="189">
        <v>10</v>
      </c>
      <c r="AV23" s="189">
        <v>100</v>
      </c>
      <c r="AW23" s="189">
        <v>10</v>
      </c>
      <c r="AX23" s="177">
        <f>AY23*AZ23*(1-BG23)</f>
        <v>1000</v>
      </c>
      <c r="AY23" s="189">
        <v>100</v>
      </c>
      <c r="AZ23" s="189">
        <v>10</v>
      </c>
      <c r="BA23" s="177">
        <f>BB23*BC23*0.5*(1-BG23)</f>
        <v>500</v>
      </c>
      <c r="BB23" s="189">
        <v>100</v>
      </c>
      <c r="BC23" s="189">
        <v>10</v>
      </c>
      <c r="BD23" s="179">
        <f>BE23*BF23*0.9*(1-BG23)</f>
        <v>900</v>
      </c>
      <c r="BE23" s="191">
        <v>100</v>
      </c>
      <c r="BF23" s="191">
        <v>10</v>
      </c>
      <c r="BG23" s="193">
        <v>0</v>
      </c>
      <c r="BH23" s="179">
        <f>BI23+BJ23+BK23+BL23+BM23+BN23+BO23+BP23+BQ23+BR23+BS23</f>
        <v>475000</v>
      </c>
      <c r="BI23" s="191">
        <v>0</v>
      </c>
      <c r="BJ23" s="191">
        <v>50000</v>
      </c>
      <c r="BK23" s="191">
        <v>0</v>
      </c>
      <c r="BL23" s="191">
        <v>15000</v>
      </c>
      <c r="BM23" s="191">
        <v>200000</v>
      </c>
      <c r="BN23" s="191">
        <v>200000</v>
      </c>
      <c r="BO23" s="191">
        <v>0</v>
      </c>
      <c r="BP23" s="191">
        <v>0</v>
      </c>
      <c r="BQ23" s="191">
        <v>10000</v>
      </c>
      <c r="BR23" s="191">
        <v>0</v>
      </c>
      <c r="BS23" s="191">
        <v>0</v>
      </c>
      <c r="BT23" s="179">
        <f>BU23+BV23+BW23+BX23+BY23+BZ23+CA23+CB23+CC23+CD23+CE23</f>
        <v>530000</v>
      </c>
      <c r="BU23" s="191">
        <v>100000</v>
      </c>
      <c r="BV23" s="191">
        <v>0</v>
      </c>
      <c r="BW23" s="191">
        <v>0</v>
      </c>
      <c r="BX23" s="191">
        <v>0</v>
      </c>
      <c r="BY23" s="191">
        <v>0</v>
      </c>
      <c r="BZ23" s="191">
        <v>0</v>
      </c>
      <c r="CA23" s="191">
        <v>0</v>
      </c>
      <c r="CB23" s="191">
        <v>30000</v>
      </c>
      <c r="CC23" s="191">
        <v>100000</v>
      </c>
      <c r="CD23" s="191">
        <v>300000</v>
      </c>
      <c r="CE23" s="191">
        <v>0</v>
      </c>
      <c r="CF23" s="179">
        <f>CG23+CH23+CI23+CJ23+CK23+CL23</f>
        <v>200100</v>
      </c>
      <c r="CG23" s="191">
        <v>100</v>
      </c>
      <c r="CH23" s="191">
        <v>50000</v>
      </c>
      <c r="CI23" s="191">
        <v>50000</v>
      </c>
      <c r="CJ23" s="191">
        <v>0</v>
      </c>
      <c r="CK23" s="191">
        <v>100000</v>
      </c>
      <c r="CL23" s="191">
        <v>0</v>
      </c>
      <c r="CM23" s="179">
        <f>CN23+CO23+CP23</f>
        <v>200000</v>
      </c>
      <c r="CN23" s="191">
        <v>100000</v>
      </c>
      <c r="CO23" s="191">
        <v>100000</v>
      </c>
      <c r="CP23" s="191">
        <v>0</v>
      </c>
      <c r="CQ23" s="178">
        <f>CR23+CS23</f>
        <v>651000</v>
      </c>
      <c r="CR23" s="189">
        <v>500000</v>
      </c>
      <c r="CS23" s="179">
        <f t="shared" ref="CS23:CS31" si="3">CR23*CT23</f>
        <v>151000</v>
      </c>
      <c r="CT23" s="192">
        <v>0.30199999999999999</v>
      </c>
      <c r="CU23" s="179">
        <f>CV23+CW23+CX23+CY23+CZ23+DA23+DB23+DC23</f>
        <v>25000</v>
      </c>
      <c r="CV23" s="191">
        <v>0</v>
      </c>
      <c r="CW23" s="191">
        <v>0</v>
      </c>
      <c r="CX23" s="191">
        <v>0</v>
      </c>
      <c r="CY23" s="191">
        <v>0</v>
      </c>
      <c r="CZ23" s="191">
        <v>0</v>
      </c>
      <c r="DA23" s="191">
        <v>25000</v>
      </c>
      <c r="DB23" s="191">
        <v>0</v>
      </c>
      <c r="DC23" s="191">
        <v>0</v>
      </c>
      <c r="DD23" s="191">
        <v>100</v>
      </c>
      <c r="DE23" s="178">
        <f t="shared" ref="DE23:DE31" si="4">J23+Q23+AK23+AO23+AR23+BH23+BT23+CF23+CM23+CQ23+CU23+DD23</f>
        <v>34011600</v>
      </c>
      <c r="DF23" s="178">
        <f>DE23/I23</f>
        <v>11647.808219178081</v>
      </c>
    </row>
    <row r="24" spans="1:110" s="126" customFormat="1" ht="42.75" x14ac:dyDescent="0.2">
      <c r="A24" s="186">
        <v>611</v>
      </c>
      <c r="B24" s="187" t="s">
        <v>697</v>
      </c>
      <c r="C24" s="188" t="s">
        <v>692</v>
      </c>
      <c r="D24" s="188" t="s">
        <v>708</v>
      </c>
      <c r="E24" s="188"/>
      <c r="F24" s="188"/>
      <c r="G24" s="188"/>
      <c r="H24" s="188"/>
      <c r="I24" s="188"/>
      <c r="J24" s="176">
        <f t="shared" ref="J24:J31" si="5">K24+O24</f>
        <v>0</v>
      </c>
      <c r="K24" s="179"/>
      <c r="L24" s="191"/>
      <c r="M24" s="191"/>
      <c r="N24" s="191"/>
      <c r="O24" s="178">
        <f t="shared" si="0"/>
        <v>0</v>
      </c>
      <c r="P24" s="193"/>
      <c r="Q24" s="179">
        <f t="shared" ref="Q24:Q31" si="6">R24+U24+Y24+AC24+AG24</f>
        <v>0</v>
      </c>
      <c r="R24" s="178">
        <f t="shared" si="1"/>
        <v>0</v>
      </c>
      <c r="S24" s="191"/>
      <c r="T24" s="191"/>
      <c r="U24" s="179">
        <f t="shared" ref="U24:U31" si="7">IF(X24=0,0,V24*W24/X24)</f>
        <v>0</v>
      </c>
      <c r="V24" s="191"/>
      <c r="W24" s="191"/>
      <c r="X24" s="191"/>
      <c r="Y24" s="179">
        <f t="shared" ref="Y24:Y31" si="8">IF(AB24=0,0,Z24*AA24/AB24)</f>
        <v>0</v>
      </c>
      <c r="Z24" s="191"/>
      <c r="AA24" s="191"/>
      <c r="AB24" s="191"/>
      <c r="AC24" s="179">
        <f t="shared" ref="AC24:AC31" si="9">IF(AF24=0,0,AD24*AE24/AF24)</f>
        <v>0</v>
      </c>
      <c r="AD24" s="191"/>
      <c r="AE24" s="191"/>
      <c r="AF24" s="191"/>
      <c r="AG24" s="179">
        <f t="shared" ref="AG24:AG31" si="10">IF(AJ24=0,0,AH24*AI24/AJ24)</f>
        <v>0</v>
      </c>
      <c r="AH24" s="191"/>
      <c r="AI24" s="191"/>
      <c r="AJ24" s="191"/>
      <c r="AK24" s="179">
        <f t="shared" si="2"/>
        <v>0</v>
      </c>
      <c r="AL24" s="191"/>
      <c r="AM24" s="191"/>
      <c r="AN24" s="191"/>
      <c r="AO24" s="179">
        <f t="shared" ref="AO24:AO31" si="11">AP24*AQ24</f>
        <v>0</v>
      </c>
      <c r="AP24" s="191"/>
      <c r="AQ24" s="191"/>
      <c r="AR24" s="177">
        <f t="shared" ref="AR24:AR31" si="12">AS24+AX24+BA24+BD24+BG24</f>
        <v>0</v>
      </c>
      <c r="AS24" s="177">
        <f t="shared" ref="AS24:AS31" si="13">(AT24*AU24+AV24*AW24)*(1-BG24)</f>
        <v>0</v>
      </c>
      <c r="AT24" s="191"/>
      <c r="AU24" s="191"/>
      <c r="AV24" s="191"/>
      <c r="AW24" s="191"/>
      <c r="AX24" s="177">
        <f t="shared" ref="AX24:AX31" si="14">AY24*AZ24*(1-BG24)</f>
        <v>0</v>
      </c>
      <c r="AY24" s="191"/>
      <c r="AZ24" s="191"/>
      <c r="BA24" s="177">
        <f t="shared" ref="BA24:BA31" si="15">BB24*BC24*0.5*(1-BG24)</f>
        <v>0</v>
      </c>
      <c r="BB24" s="191"/>
      <c r="BC24" s="191"/>
      <c r="BD24" s="179">
        <f t="shared" ref="BD24:BD31" si="16">BE24*BF24*0.9*(1-BG24)</f>
        <v>0</v>
      </c>
      <c r="BE24" s="191"/>
      <c r="BF24" s="191"/>
      <c r="BG24" s="193"/>
      <c r="BH24" s="179">
        <f t="shared" ref="BH24:BH31" si="17">BI24+BJ24+BK24+BL24+BM24+BN24+BO24+BP24+BQ24+BR24+BS24</f>
        <v>0</v>
      </c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79">
        <f t="shared" ref="BT24:BT31" si="18">BU24+BV24+BW24+BX24+BY24+BZ24+CA24+CB24+CC24+CD24+CE24</f>
        <v>0</v>
      </c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79">
        <f t="shared" ref="CF24:CF31" si="19">CH24+CI24+CJ24+CK24+CL24</f>
        <v>0</v>
      </c>
      <c r="CG24" s="191"/>
      <c r="CH24" s="191"/>
      <c r="CI24" s="191"/>
      <c r="CJ24" s="191"/>
      <c r="CK24" s="191"/>
      <c r="CL24" s="191"/>
      <c r="CM24" s="179">
        <f t="shared" ref="CM24:CM31" si="20">CN24+CO24+CP24</f>
        <v>0</v>
      </c>
      <c r="CN24" s="191"/>
      <c r="CO24" s="191"/>
      <c r="CP24" s="191"/>
      <c r="CQ24" s="178">
        <f t="shared" ref="CQ24:CQ31" si="21">CR24+CS24</f>
        <v>0</v>
      </c>
      <c r="CR24" s="191"/>
      <c r="CS24" s="179">
        <f t="shared" si="3"/>
        <v>0</v>
      </c>
      <c r="CT24" s="191"/>
      <c r="CU24" s="179">
        <f t="shared" ref="CU24:CU31" si="22">CV24+CW24+CX24+CY24+CZ24+DA24+DB24+DC24</f>
        <v>0</v>
      </c>
      <c r="CV24" s="191"/>
      <c r="CW24" s="191"/>
      <c r="CX24" s="191"/>
      <c r="CY24" s="191"/>
      <c r="CZ24" s="191"/>
      <c r="DA24" s="191"/>
      <c r="DB24" s="191"/>
      <c r="DC24" s="191"/>
      <c r="DD24" s="191"/>
      <c r="DE24" s="178">
        <f t="shared" si="4"/>
        <v>0</v>
      </c>
      <c r="DF24" s="178" t="e">
        <f t="shared" ref="DF24:DF30" si="23">DE24/I24</f>
        <v>#DIV/0!</v>
      </c>
    </row>
    <row r="25" spans="1:110" s="126" customFormat="1" ht="42.75" x14ac:dyDescent="0.2">
      <c r="A25" s="186">
        <v>611</v>
      </c>
      <c r="B25" s="187" t="s">
        <v>698</v>
      </c>
      <c r="C25" s="188" t="s">
        <v>692</v>
      </c>
      <c r="D25" s="188" t="s">
        <v>709</v>
      </c>
      <c r="E25" s="188"/>
      <c r="F25" s="188"/>
      <c r="G25" s="188"/>
      <c r="H25" s="188"/>
      <c r="I25" s="188"/>
      <c r="J25" s="176">
        <f t="shared" si="5"/>
        <v>0</v>
      </c>
      <c r="K25" s="179"/>
      <c r="L25" s="191"/>
      <c r="M25" s="191"/>
      <c r="N25" s="191"/>
      <c r="O25" s="178">
        <f t="shared" si="0"/>
        <v>0</v>
      </c>
      <c r="P25" s="193"/>
      <c r="Q25" s="179">
        <f t="shared" si="6"/>
        <v>0</v>
      </c>
      <c r="R25" s="178">
        <f t="shared" si="1"/>
        <v>0</v>
      </c>
      <c r="S25" s="191"/>
      <c r="T25" s="191"/>
      <c r="U25" s="179">
        <f t="shared" si="7"/>
        <v>0</v>
      </c>
      <c r="V25" s="191"/>
      <c r="W25" s="191"/>
      <c r="X25" s="191"/>
      <c r="Y25" s="179">
        <f t="shared" si="8"/>
        <v>0</v>
      </c>
      <c r="Z25" s="191"/>
      <c r="AA25" s="191"/>
      <c r="AB25" s="191"/>
      <c r="AC25" s="179">
        <f t="shared" si="9"/>
        <v>0</v>
      </c>
      <c r="AD25" s="191"/>
      <c r="AE25" s="191"/>
      <c r="AF25" s="191"/>
      <c r="AG25" s="179">
        <f t="shared" si="10"/>
        <v>0</v>
      </c>
      <c r="AH25" s="191"/>
      <c r="AI25" s="191"/>
      <c r="AJ25" s="191"/>
      <c r="AK25" s="179">
        <f t="shared" si="2"/>
        <v>0</v>
      </c>
      <c r="AL25" s="191"/>
      <c r="AM25" s="191"/>
      <c r="AN25" s="191"/>
      <c r="AO25" s="179">
        <f t="shared" si="11"/>
        <v>0</v>
      </c>
      <c r="AP25" s="191"/>
      <c r="AQ25" s="191"/>
      <c r="AR25" s="177">
        <f t="shared" si="12"/>
        <v>0</v>
      </c>
      <c r="AS25" s="177">
        <f t="shared" si="13"/>
        <v>0</v>
      </c>
      <c r="AT25" s="191"/>
      <c r="AU25" s="191"/>
      <c r="AV25" s="191"/>
      <c r="AW25" s="191"/>
      <c r="AX25" s="177">
        <f t="shared" si="14"/>
        <v>0</v>
      </c>
      <c r="AY25" s="191"/>
      <c r="AZ25" s="191"/>
      <c r="BA25" s="177">
        <f t="shared" si="15"/>
        <v>0</v>
      </c>
      <c r="BB25" s="191"/>
      <c r="BC25" s="191"/>
      <c r="BD25" s="179">
        <f t="shared" si="16"/>
        <v>0</v>
      </c>
      <c r="BE25" s="191"/>
      <c r="BF25" s="191"/>
      <c r="BG25" s="193"/>
      <c r="BH25" s="179">
        <f t="shared" si="17"/>
        <v>0</v>
      </c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79">
        <f t="shared" si="18"/>
        <v>0</v>
      </c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79">
        <f t="shared" si="19"/>
        <v>0</v>
      </c>
      <c r="CG25" s="191"/>
      <c r="CH25" s="191"/>
      <c r="CI25" s="191"/>
      <c r="CJ25" s="191"/>
      <c r="CK25" s="191"/>
      <c r="CL25" s="191"/>
      <c r="CM25" s="179">
        <f t="shared" si="20"/>
        <v>0</v>
      </c>
      <c r="CN25" s="191"/>
      <c r="CO25" s="191"/>
      <c r="CP25" s="191"/>
      <c r="CQ25" s="178">
        <f t="shared" si="21"/>
        <v>0</v>
      </c>
      <c r="CR25" s="191"/>
      <c r="CS25" s="179">
        <f t="shared" si="3"/>
        <v>0</v>
      </c>
      <c r="CT25" s="191"/>
      <c r="CU25" s="179">
        <f t="shared" si="22"/>
        <v>0</v>
      </c>
      <c r="CV25" s="191"/>
      <c r="CW25" s="191"/>
      <c r="CX25" s="191"/>
      <c r="CY25" s="191"/>
      <c r="CZ25" s="191"/>
      <c r="DA25" s="191"/>
      <c r="DB25" s="191"/>
      <c r="DC25" s="191"/>
      <c r="DD25" s="191"/>
      <c r="DE25" s="178">
        <f t="shared" si="4"/>
        <v>0</v>
      </c>
      <c r="DF25" s="178" t="e">
        <f t="shared" si="23"/>
        <v>#DIV/0!</v>
      </c>
    </row>
    <row r="26" spans="1:110" s="126" customFormat="1" ht="71.25" x14ac:dyDescent="0.2">
      <c r="A26" s="186">
        <v>611</v>
      </c>
      <c r="B26" s="187" t="s">
        <v>699</v>
      </c>
      <c r="C26" s="188" t="s">
        <v>692</v>
      </c>
      <c r="D26" s="188" t="s">
        <v>710</v>
      </c>
      <c r="E26" s="188"/>
      <c r="F26" s="188"/>
      <c r="G26" s="188"/>
      <c r="H26" s="188"/>
      <c r="I26" s="188"/>
      <c r="J26" s="176">
        <f t="shared" si="5"/>
        <v>0</v>
      </c>
      <c r="K26" s="179"/>
      <c r="L26" s="191"/>
      <c r="M26" s="191"/>
      <c r="N26" s="191"/>
      <c r="O26" s="178">
        <f t="shared" si="0"/>
        <v>0</v>
      </c>
      <c r="P26" s="193"/>
      <c r="Q26" s="179">
        <f t="shared" si="6"/>
        <v>0</v>
      </c>
      <c r="R26" s="178">
        <f t="shared" si="1"/>
        <v>0</v>
      </c>
      <c r="S26" s="191"/>
      <c r="T26" s="191"/>
      <c r="U26" s="179">
        <f t="shared" si="7"/>
        <v>0</v>
      </c>
      <c r="V26" s="191"/>
      <c r="W26" s="191"/>
      <c r="X26" s="191"/>
      <c r="Y26" s="179">
        <f t="shared" si="8"/>
        <v>0</v>
      </c>
      <c r="Z26" s="191"/>
      <c r="AA26" s="191"/>
      <c r="AB26" s="191"/>
      <c r="AC26" s="179">
        <f t="shared" si="9"/>
        <v>0</v>
      </c>
      <c r="AD26" s="191"/>
      <c r="AE26" s="191"/>
      <c r="AF26" s="191"/>
      <c r="AG26" s="179">
        <f t="shared" si="10"/>
        <v>0</v>
      </c>
      <c r="AH26" s="191"/>
      <c r="AI26" s="191"/>
      <c r="AJ26" s="191"/>
      <c r="AK26" s="179">
        <f t="shared" si="2"/>
        <v>0</v>
      </c>
      <c r="AL26" s="191"/>
      <c r="AM26" s="191"/>
      <c r="AN26" s="191"/>
      <c r="AO26" s="179">
        <f t="shared" si="11"/>
        <v>0</v>
      </c>
      <c r="AP26" s="191"/>
      <c r="AQ26" s="191"/>
      <c r="AR26" s="177">
        <f t="shared" si="12"/>
        <v>0</v>
      </c>
      <c r="AS26" s="177">
        <f t="shared" si="13"/>
        <v>0</v>
      </c>
      <c r="AT26" s="191"/>
      <c r="AU26" s="191"/>
      <c r="AV26" s="191"/>
      <c r="AW26" s="191"/>
      <c r="AX26" s="177">
        <f t="shared" si="14"/>
        <v>0</v>
      </c>
      <c r="AY26" s="191"/>
      <c r="AZ26" s="191"/>
      <c r="BA26" s="177">
        <f t="shared" si="15"/>
        <v>0</v>
      </c>
      <c r="BB26" s="191"/>
      <c r="BC26" s="191"/>
      <c r="BD26" s="179">
        <f t="shared" si="16"/>
        <v>0</v>
      </c>
      <c r="BE26" s="191"/>
      <c r="BF26" s="191"/>
      <c r="BG26" s="193"/>
      <c r="BH26" s="179">
        <f t="shared" si="17"/>
        <v>0</v>
      </c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79">
        <f t="shared" si="18"/>
        <v>0</v>
      </c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79">
        <f t="shared" si="19"/>
        <v>0</v>
      </c>
      <c r="CG26" s="191"/>
      <c r="CH26" s="191"/>
      <c r="CI26" s="191"/>
      <c r="CJ26" s="191"/>
      <c r="CK26" s="191"/>
      <c r="CL26" s="191"/>
      <c r="CM26" s="179">
        <f t="shared" si="20"/>
        <v>0</v>
      </c>
      <c r="CN26" s="191"/>
      <c r="CO26" s="191"/>
      <c r="CP26" s="191"/>
      <c r="CQ26" s="178">
        <f t="shared" si="21"/>
        <v>0</v>
      </c>
      <c r="CR26" s="191"/>
      <c r="CS26" s="179">
        <f t="shared" si="3"/>
        <v>0</v>
      </c>
      <c r="CT26" s="191"/>
      <c r="CU26" s="179">
        <f t="shared" si="22"/>
        <v>0</v>
      </c>
      <c r="CV26" s="191"/>
      <c r="CW26" s="191"/>
      <c r="CX26" s="191"/>
      <c r="CY26" s="191"/>
      <c r="CZ26" s="191"/>
      <c r="DA26" s="191"/>
      <c r="DB26" s="191"/>
      <c r="DC26" s="191"/>
      <c r="DD26" s="191"/>
      <c r="DE26" s="178">
        <f t="shared" si="4"/>
        <v>0</v>
      </c>
      <c r="DF26" s="178" t="e">
        <f t="shared" si="23"/>
        <v>#DIV/0!</v>
      </c>
    </row>
    <row r="27" spans="1:110" s="126" customFormat="1" ht="28.5" x14ac:dyDescent="0.2">
      <c r="A27" s="186">
        <v>611</v>
      </c>
      <c r="B27" s="187" t="s">
        <v>700</v>
      </c>
      <c r="C27" s="188" t="s">
        <v>692</v>
      </c>
      <c r="D27" s="188" t="s">
        <v>711</v>
      </c>
      <c r="E27" s="188"/>
      <c r="F27" s="188"/>
      <c r="G27" s="188"/>
      <c r="H27" s="188"/>
      <c r="I27" s="188"/>
      <c r="J27" s="176">
        <f t="shared" si="5"/>
        <v>0</v>
      </c>
      <c r="K27" s="179"/>
      <c r="L27" s="191"/>
      <c r="M27" s="191"/>
      <c r="N27" s="191"/>
      <c r="O27" s="178">
        <f t="shared" si="0"/>
        <v>0</v>
      </c>
      <c r="P27" s="193"/>
      <c r="Q27" s="179">
        <f t="shared" si="6"/>
        <v>0</v>
      </c>
      <c r="R27" s="178">
        <f t="shared" si="1"/>
        <v>0</v>
      </c>
      <c r="S27" s="191"/>
      <c r="T27" s="191"/>
      <c r="U27" s="179">
        <f t="shared" si="7"/>
        <v>0</v>
      </c>
      <c r="V27" s="191"/>
      <c r="W27" s="191"/>
      <c r="X27" s="191"/>
      <c r="Y27" s="179">
        <f t="shared" si="8"/>
        <v>0</v>
      </c>
      <c r="Z27" s="191"/>
      <c r="AA27" s="191"/>
      <c r="AB27" s="191"/>
      <c r="AC27" s="179">
        <f t="shared" si="9"/>
        <v>0</v>
      </c>
      <c r="AD27" s="191"/>
      <c r="AE27" s="191"/>
      <c r="AF27" s="191"/>
      <c r="AG27" s="179">
        <f t="shared" si="10"/>
        <v>0</v>
      </c>
      <c r="AH27" s="191"/>
      <c r="AI27" s="191"/>
      <c r="AJ27" s="191"/>
      <c r="AK27" s="179">
        <f t="shared" si="2"/>
        <v>0</v>
      </c>
      <c r="AL27" s="191"/>
      <c r="AM27" s="191"/>
      <c r="AN27" s="191"/>
      <c r="AO27" s="179">
        <f t="shared" si="11"/>
        <v>0</v>
      </c>
      <c r="AP27" s="191"/>
      <c r="AQ27" s="191"/>
      <c r="AR27" s="177">
        <f t="shared" si="12"/>
        <v>0</v>
      </c>
      <c r="AS27" s="177">
        <f t="shared" si="13"/>
        <v>0</v>
      </c>
      <c r="AT27" s="191"/>
      <c r="AU27" s="191"/>
      <c r="AV27" s="191"/>
      <c r="AW27" s="191"/>
      <c r="AX27" s="177">
        <f t="shared" si="14"/>
        <v>0</v>
      </c>
      <c r="AY27" s="191"/>
      <c r="AZ27" s="191"/>
      <c r="BA27" s="177">
        <f t="shared" si="15"/>
        <v>0</v>
      </c>
      <c r="BB27" s="191"/>
      <c r="BC27" s="191"/>
      <c r="BD27" s="179">
        <f t="shared" si="16"/>
        <v>0</v>
      </c>
      <c r="BE27" s="191"/>
      <c r="BF27" s="191"/>
      <c r="BG27" s="193"/>
      <c r="BH27" s="179">
        <f t="shared" si="17"/>
        <v>0</v>
      </c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79">
        <f t="shared" si="18"/>
        <v>0</v>
      </c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79">
        <f t="shared" si="19"/>
        <v>0</v>
      </c>
      <c r="CG27" s="191"/>
      <c r="CH27" s="191"/>
      <c r="CI27" s="191"/>
      <c r="CJ27" s="191"/>
      <c r="CK27" s="191"/>
      <c r="CL27" s="191"/>
      <c r="CM27" s="179">
        <f t="shared" si="20"/>
        <v>0</v>
      </c>
      <c r="CN27" s="191"/>
      <c r="CO27" s="191"/>
      <c r="CP27" s="191"/>
      <c r="CQ27" s="178">
        <f t="shared" si="21"/>
        <v>0</v>
      </c>
      <c r="CR27" s="191"/>
      <c r="CS27" s="179">
        <f t="shared" si="3"/>
        <v>0</v>
      </c>
      <c r="CT27" s="191"/>
      <c r="CU27" s="179">
        <f t="shared" si="22"/>
        <v>0</v>
      </c>
      <c r="CV27" s="191"/>
      <c r="CW27" s="191"/>
      <c r="CX27" s="191"/>
      <c r="CY27" s="191"/>
      <c r="CZ27" s="191"/>
      <c r="DA27" s="191"/>
      <c r="DB27" s="191"/>
      <c r="DC27" s="191"/>
      <c r="DD27" s="191"/>
      <c r="DE27" s="178">
        <f t="shared" si="4"/>
        <v>0</v>
      </c>
      <c r="DF27" s="178" t="e">
        <f t="shared" si="23"/>
        <v>#DIV/0!</v>
      </c>
    </row>
    <row r="28" spans="1:110" s="126" customFormat="1" ht="28.5" x14ac:dyDescent="0.2">
      <c r="A28" s="186">
        <v>611</v>
      </c>
      <c r="B28" s="187" t="s">
        <v>701</v>
      </c>
      <c r="C28" s="188" t="s">
        <v>692</v>
      </c>
      <c r="D28" s="188" t="s">
        <v>712</v>
      </c>
      <c r="E28" s="188"/>
      <c r="F28" s="188"/>
      <c r="G28" s="188"/>
      <c r="H28" s="188"/>
      <c r="I28" s="188"/>
      <c r="J28" s="176">
        <f t="shared" si="5"/>
        <v>0</v>
      </c>
      <c r="K28" s="179"/>
      <c r="L28" s="191"/>
      <c r="M28" s="191"/>
      <c r="N28" s="191"/>
      <c r="O28" s="178">
        <f t="shared" si="0"/>
        <v>0</v>
      </c>
      <c r="P28" s="193"/>
      <c r="Q28" s="179">
        <f t="shared" si="6"/>
        <v>0</v>
      </c>
      <c r="R28" s="178">
        <f t="shared" si="1"/>
        <v>0</v>
      </c>
      <c r="S28" s="191"/>
      <c r="T28" s="191"/>
      <c r="U28" s="179">
        <f t="shared" si="7"/>
        <v>0</v>
      </c>
      <c r="V28" s="191"/>
      <c r="W28" s="191"/>
      <c r="X28" s="191"/>
      <c r="Y28" s="179">
        <f t="shared" si="8"/>
        <v>0</v>
      </c>
      <c r="Z28" s="191"/>
      <c r="AA28" s="191"/>
      <c r="AB28" s="191"/>
      <c r="AC28" s="179">
        <f t="shared" si="9"/>
        <v>0</v>
      </c>
      <c r="AD28" s="191"/>
      <c r="AE28" s="191"/>
      <c r="AF28" s="191"/>
      <c r="AG28" s="179">
        <f t="shared" si="10"/>
        <v>0</v>
      </c>
      <c r="AH28" s="191"/>
      <c r="AI28" s="191"/>
      <c r="AJ28" s="191"/>
      <c r="AK28" s="179">
        <f t="shared" si="2"/>
        <v>0</v>
      </c>
      <c r="AL28" s="191"/>
      <c r="AM28" s="191"/>
      <c r="AN28" s="191"/>
      <c r="AO28" s="179">
        <f t="shared" si="11"/>
        <v>0</v>
      </c>
      <c r="AP28" s="191"/>
      <c r="AQ28" s="191"/>
      <c r="AR28" s="177">
        <f t="shared" si="12"/>
        <v>0</v>
      </c>
      <c r="AS28" s="177">
        <f t="shared" si="13"/>
        <v>0</v>
      </c>
      <c r="AT28" s="191"/>
      <c r="AU28" s="191"/>
      <c r="AV28" s="191"/>
      <c r="AW28" s="191"/>
      <c r="AX28" s="177">
        <f t="shared" si="14"/>
        <v>0</v>
      </c>
      <c r="AY28" s="191"/>
      <c r="AZ28" s="191"/>
      <c r="BA28" s="177">
        <f t="shared" si="15"/>
        <v>0</v>
      </c>
      <c r="BB28" s="191"/>
      <c r="BC28" s="191"/>
      <c r="BD28" s="179">
        <f t="shared" si="16"/>
        <v>0</v>
      </c>
      <c r="BE28" s="191"/>
      <c r="BF28" s="191"/>
      <c r="BG28" s="193"/>
      <c r="BH28" s="179">
        <f t="shared" si="17"/>
        <v>0</v>
      </c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79">
        <f t="shared" si="18"/>
        <v>0</v>
      </c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79">
        <f t="shared" si="19"/>
        <v>0</v>
      </c>
      <c r="CG28" s="191"/>
      <c r="CH28" s="191"/>
      <c r="CI28" s="191"/>
      <c r="CJ28" s="191"/>
      <c r="CK28" s="191"/>
      <c r="CL28" s="191"/>
      <c r="CM28" s="179">
        <f t="shared" si="20"/>
        <v>0</v>
      </c>
      <c r="CN28" s="191"/>
      <c r="CO28" s="191"/>
      <c r="CP28" s="191"/>
      <c r="CQ28" s="178">
        <f t="shared" si="21"/>
        <v>0</v>
      </c>
      <c r="CR28" s="191"/>
      <c r="CS28" s="179">
        <f t="shared" si="3"/>
        <v>0</v>
      </c>
      <c r="CT28" s="191"/>
      <c r="CU28" s="179">
        <f t="shared" si="22"/>
        <v>0</v>
      </c>
      <c r="CV28" s="191"/>
      <c r="CW28" s="191"/>
      <c r="CX28" s="191"/>
      <c r="CY28" s="191"/>
      <c r="CZ28" s="191"/>
      <c r="DA28" s="191"/>
      <c r="DB28" s="191"/>
      <c r="DC28" s="191"/>
      <c r="DD28" s="191"/>
      <c r="DE28" s="178">
        <f t="shared" si="4"/>
        <v>0</v>
      </c>
      <c r="DF28" s="178" t="e">
        <f t="shared" si="23"/>
        <v>#DIV/0!</v>
      </c>
    </row>
    <row r="29" spans="1:110" s="126" customFormat="1" ht="15" x14ac:dyDescent="0.2">
      <c r="A29" s="186">
        <v>611</v>
      </c>
      <c r="B29" s="187" t="s">
        <v>702</v>
      </c>
      <c r="C29" s="188" t="s">
        <v>692</v>
      </c>
      <c r="D29" s="188" t="s">
        <v>694</v>
      </c>
      <c r="E29" s="188"/>
      <c r="F29" s="188"/>
      <c r="G29" s="188"/>
      <c r="H29" s="188"/>
      <c r="I29" s="188"/>
      <c r="J29" s="176">
        <f t="shared" si="5"/>
        <v>0</v>
      </c>
      <c r="K29" s="179"/>
      <c r="L29" s="191"/>
      <c r="M29" s="191"/>
      <c r="N29" s="191"/>
      <c r="O29" s="178">
        <f t="shared" si="0"/>
        <v>0</v>
      </c>
      <c r="P29" s="193"/>
      <c r="Q29" s="179">
        <f t="shared" si="6"/>
        <v>0</v>
      </c>
      <c r="R29" s="178">
        <f t="shared" si="1"/>
        <v>0</v>
      </c>
      <c r="S29" s="191"/>
      <c r="T29" s="191"/>
      <c r="U29" s="179">
        <f t="shared" si="7"/>
        <v>0</v>
      </c>
      <c r="V29" s="191"/>
      <c r="W29" s="191"/>
      <c r="X29" s="191"/>
      <c r="Y29" s="179">
        <f t="shared" si="8"/>
        <v>0</v>
      </c>
      <c r="Z29" s="191"/>
      <c r="AA29" s="191"/>
      <c r="AB29" s="191"/>
      <c r="AC29" s="179">
        <f t="shared" si="9"/>
        <v>0</v>
      </c>
      <c r="AD29" s="191"/>
      <c r="AE29" s="191"/>
      <c r="AF29" s="191"/>
      <c r="AG29" s="179">
        <f t="shared" si="10"/>
        <v>0</v>
      </c>
      <c r="AH29" s="191"/>
      <c r="AI29" s="191"/>
      <c r="AJ29" s="191"/>
      <c r="AK29" s="179">
        <f t="shared" si="2"/>
        <v>0</v>
      </c>
      <c r="AL29" s="191"/>
      <c r="AM29" s="191"/>
      <c r="AN29" s="191"/>
      <c r="AO29" s="179">
        <f t="shared" si="11"/>
        <v>0</v>
      </c>
      <c r="AP29" s="191"/>
      <c r="AQ29" s="191"/>
      <c r="AR29" s="177">
        <f t="shared" si="12"/>
        <v>0</v>
      </c>
      <c r="AS29" s="177">
        <f t="shared" si="13"/>
        <v>0</v>
      </c>
      <c r="AT29" s="191"/>
      <c r="AU29" s="191"/>
      <c r="AV29" s="191"/>
      <c r="AW29" s="191"/>
      <c r="AX29" s="177">
        <f t="shared" si="14"/>
        <v>0</v>
      </c>
      <c r="AY29" s="191"/>
      <c r="AZ29" s="191"/>
      <c r="BA29" s="177">
        <f t="shared" si="15"/>
        <v>0</v>
      </c>
      <c r="BB29" s="191"/>
      <c r="BC29" s="191"/>
      <c r="BD29" s="179">
        <f t="shared" si="16"/>
        <v>0</v>
      </c>
      <c r="BE29" s="191"/>
      <c r="BF29" s="191"/>
      <c r="BG29" s="193"/>
      <c r="BH29" s="179">
        <f t="shared" si="17"/>
        <v>0</v>
      </c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79">
        <f t="shared" si="18"/>
        <v>0</v>
      </c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79">
        <f t="shared" si="19"/>
        <v>0</v>
      </c>
      <c r="CG29" s="191"/>
      <c r="CH29" s="191"/>
      <c r="CI29" s="191"/>
      <c r="CJ29" s="191"/>
      <c r="CK29" s="191"/>
      <c r="CL29" s="191"/>
      <c r="CM29" s="179">
        <f t="shared" si="20"/>
        <v>0</v>
      </c>
      <c r="CN29" s="191"/>
      <c r="CO29" s="191"/>
      <c r="CP29" s="191"/>
      <c r="CQ29" s="178">
        <f t="shared" si="21"/>
        <v>0</v>
      </c>
      <c r="CR29" s="191"/>
      <c r="CS29" s="179">
        <f t="shared" si="3"/>
        <v>0</v>
      </c>
      <c r="CT29" s="191"/>
      <c r="CU29" s="179">
        <f t="shared" si="22"/>
        <v>0</v>
      </c>
      <c r="CV29" s="191"/>
      <c r="CW29" s="191"/>
      <c r="CX29" s="191"/>
      <c r="CY29" s="191"/>
      <c r="CZ29" s="191"/>
      <c r="DA29" s="191"/>
      <c r="DB29" s="191"/>
      <c r="DC29" s="191"/>
      <c r="DD29" s="191"/>
      <c r="DE29" s="178">
        <f t="shared" si="4"/>
        <v>0</v>
      </c>
      <c r="DF29" s="178" t="e">
        <f t="shared" si="23"/>
        <v>#DIV/0!</v>
      </c>
    </row>
    <row r="30" spans="1:110" s="126" customFormat="1" ht="28.5" x14ac:dyDescent="0.2">
      <c r="A30" s="186">
        <v>611</v>
      </c>
      <c r="B30" s="187" t="s">
        <v>703</v>
      </c>
      <c r="C30" s="188" t="s">
        <v>692</v>
      </c>
      <c r="D30" s="188" t="s">
        <v>695</v>
      </c>
      <c r="E30" s="188"/>
      <c r="F30" s="188"/>
      <c r="G30" s="188"/>
      <c r="H30" s="188"/>
      <c r="I30" s="188"/>
      <c r="J30" s="176">
        <f t="shared" si="5"/>
        <v>0</v>
      </c>
      <c r="K30" s="179"/>
      <c r="L30" s="191"/>
      <c r="M30" s="191"/>
      <c r="N30" s="191"/>
      <c r="O30" s="178">
        <f t="shared" si="0"/>
        <v>0</v>
      </c>
      <c r="P30" s="193"/>
      <c r="Q30" s="179">
        <f t="shared" si="6"/>
        <v>0</v>
      </c>
      <c r="R30" s="178">
        <f t="shared" si="1"/>
        <v>0</v>
      </c>
      <c r="S30" s="191"/>
      <c r="T30" s="191"/>
      <c r="U30" s="179">
        <f t="shared" si="7"/>
        <v>0</v>
      </c>
      <c r="V30" s="191"/>
      <c r="W30" s="191"/>
      <c r="X30" s="191"/>
      <c r="Y30" s="179">
        <f t="shared" si="8"/>
        <v>0</v>
      </c>
      <c r="Z30" s="191"/>
      <c r="AA30" s="191"/>
      <c r="AB30" s="191"/>
      <c r="AC30" s="179">
        <f t="shared" si="9"/>
        <v>0</v>
      </c>
      <c r="AD30" s="191"/>
      <c r="AE30" s="191"/>
      <c r="AF30" s="191"/>
      <c r="AG30" s="179">
        <f t="shared" si="10"/>
        <v>0</v>
      </c>
      <c r="AH30" s="191"/>
      <c r="AI30" s="191"/>
      <c r="AJ30" s="191"/>
      <c r="AK30" s="179">
        <f t="shared" si="2"/>
        <v>0</v>
      </c>
      <c r="AL30" s="191"/>
      <c r="AM30" s="191"/>
      <c r="AN30" s="191"/>
      <c r="AO30" s="179">
        <f t="shared" si="11"/>
        <v>0</v>
      </c>
      <c r="AP30" s="191"/>
      <c r="AQ30" s="191"/>
      <c r="AR30" s="177">
        <f t="shared" si="12"/>
        <v>0</v>
      </c>
      <c r="AS30" s="177">
        <f t="shared" si="13"/>
        <v>0</v>
      </c>
      <c r="AT30" s="191"/>
      <c r="AU30" s="191"/>
      <c r="AV30" s="191"/>
      <c r="AW30" s="191"/>
      <c r="AX30" s="177">
        <f t="shared" si="14"/>
        <v>0</v>
      </c>
      <c r="AY30" s="191"/>
      <c r="AZ30" s="191"/>
      <c r="BA30" s="177">
        <f t="shared" si="15"/>
        <v>0</v>
      </c>
      <c r="BB30" s="191"/>
      <c r="BC30" s="191"/>
      <c r="BD30" s="179">
        <f t="shared" si="16"/>
        <v>0</v>
      </c>
      <c r="BE30" s="191"/>
      <c r="BF30" s="191"/>
      <c r="BG30" s="193"/>
      <c r="BH30" s="179">
        <f t="shared" si="17"/>
        <v>0</v>
      </c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79">
        <f t="shared" si="18"/>
        <v>0</v>
      </c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79">
        <f t="shared" si="19"/>
        <v>0</v>
      </c>
      <c r="CG30" s="191"/>
      <c r="CH30" s="191"/>
      <c r="CI30" s="191"/>
      <c r="CJ30" s="191"/>
      <c r="CK30" s="191"/>
      <c r="CL30" s="191"/>
      <c r="CM30" s="179">
        <f t="shared" si="20"/>
        <v>0</v>
      </c>
      <c r="CN30" s="191"/>
      <c r="CO30" s="191"/>
      <c r="CP30" s="191"/>
      <c r="CQ30" s="178">
        <f t="shared" si="21"/>
        <v>0</v>
      </c>
      <c r="CR30" s="191"/>
      <c r="CS30" s="179">
        <f t="shared" si="3"/>
        <v>0</v>
      </c>
      <c r="CT30" s="191"/>
      <c r="CU30" s="179">
        <f t="shared" si="22"/>
        <v>0</v>
      </c>
      <c r="CV30" s="191"/>
      <c r="CW30" s="191"/>
      <c r="CX30" s="191"/>
      <c r="CY30" s="191"/>
      <c r="CZ30" s="191"/>
      <c r="DA30" s="191"/>
      <c r="DB30" s="191"/>
      <c r="DC30" s="191"/>
      <c r="DD30" s="191"/>
      <c r="DE30" s="178">
        <f t="shared" si="4"/>
        <v>0</v>
      </c>
      <c r="DF30" s="178" t="e">
        <f t="shared" si="23"/>
        <v>#DIV/0!</v>
      </c>
    </row>
    <row r="31" spans="1:110" s="126" customFormat="1" ht="42.75" x14ac:dyDescent="0.2">
      <c r="A31" s="186">
        <v>611</v>
      </c>
      <c r="B31" s="187" t="s">
        <v>723</v>
      </c>
      <c r="C31" s="188" t="s">
        <v>692</v>
      </c>
      <c r="D31" s="188" t="s">
        <v>713</v>
      </c>
      <c r="E31" s="188"/>
      <c r="F31" s="188"/>
      <c r="G31" s="188"/>
      <c r="H31" s="188"/>
      <c r="I31" s="188"/>
      <c r="J31" s="176">
        <f t="shared" si="5"/>
        <v>0</v>
      </c>
      <c r="K31" s="179"/>
      <c r="L31" s="191"/>
      <c r="M31" s="191"/>
      <c r="N31" s="191"/>
      <c r="O31" s="178">
        <f t="shared" si="0"/>
        <v>0</v>
      </c>
      <c r="P31" s="193"/>
      <c r="Q31" s="179">
        <f t="shared" si="6"/>
        <v>0</v>
      </c>
      <c r="R31" s="178">
        <f t="shared" si="1"/>
        <v>0</v>
      </c>
      <c r="S31" s="191"/>
      <c r="T31" s="191"/>
      <c r="U31" s="179">
        <f t="shared" si="7"/>
        <v>0</v>
      </c>
      <c r="V31" s="191"/>
      <c r="W31" s="191"/>
      <c r="X31" s="191"/>
      <c r="Y31" s="179">
        <f t="shared" si="8"/>
        <v>0</v>
      </c>
      <c r="Z31" s="191"/>
      <c r="AA31" s="191"/>
      <c r="AB31" s="191"/>
      <c r="AC31" s="179">
        <f t="shared" si="9"/>
        <v>0</v>
      </c>
      <c r="AD31" s="191"/>
      <c r="AE31" s="191"/>
      <c r="AF31" s="191"/>
      <c r="AG31" s="179">
        <f t="shared" si="10"/>
        <v>0</v>
      </c>
      <c r="AH31" s="191"/>
      <c r="AI31" s="191"/>
      <c r="AJ31" s="191"/>
      <c r="AK31" s="179">
        <f t="shared" si="2"/>
        <v>0</v>
      </c>
      <c r="AL31" s="191"/>
      <c r="AM31" s="191"/>
      <c r="AN31" s="191"/>
      <c r="AO31" s="179">
        <f t="shared" si="11"/>
        <v>0</v>
      </c>
      <c r="AP31" s="191"/>
      <c r="AQ31" s="191"/>
      <c r="AR31" s="177">
        <f t="shared" si="12"/>
        <v>0</v>
      </c>
      <c r="AS31" s="177">
        <f t="shared" si="13"/>
        <v>0</v>
      </c>
      <c r="AT31" s="191"/>
      <c r="AU31" s="191"/>
      <c r="AV31" s="191"/>
      <c r="AW31" s="191"/>
      <c r="AX31" s="177">
        <f t="shared" si="14"/>
        <v>0</v>
      </c>
      <c r="AY31" s="191"/>
      <c r="AZ31" s="191"/>
      <c r="BA31" s="177">
        <f t="shared" si="15"/>
        <v>0</v>
      </c>
      <c r="BB31" s="191"/>
      <c r="BC31" s="191"/>
      <c r="BD31" s="179">
        <f t="shared" si="16"/>
        <v>0</v>
      </c>
      <c r="BE31" s="191"/>
      <c r="BF31" s="191"/>
      <c r="BG31" s="193"/>
      <c r="BH31" s="179">
        <f t="shared" si="17"/>
        <v>0</v>
      </c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79">
        <f t="shared" si="18"/>
        <v>0</v>
      </c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79">
        <f t="shared" si="19"/>
        <v>0</v>
      </c>
      <c r="CG31" s="191"/>
      <c r="CH31" s="191"/>
      <c r="CI31" s="191"/>
      <c r="CJ31" s="191"/>
      <c r="CK31" s="191"/>
      <c r="CL31" s="191"/>
      <c r="CM31" s="179">
        <f t="shared" si="20"/>
        <v>0</v>
      </c>
      <c r="CN31" s="191"/>
      <c r="CO31" s="191"/>
      <c r="CP31" s="191"/>
      <c r="CQ31" s="178">
        <f t="shared" si="21"/>
        <v>0</v>
      </c>
      <c r="CR31" s="191"/>
      <c r="CS31" s="179">
        <f t="shared" si="3"/>
        <v>0</v>
      </c>
      <c r="CT31" s="191"/>
      <c r="CU31" s="179">
        <f t="shared" si="22"/>
        <v>0</v>
      </c>
      <c r="CV31" s="191"/>
      <c r="CW31" s="191"/>
      <c r="CX31" s="191"/>
      <c r="CY31" s="191"/>
      <c r="CZ31" s="191"/>
      <c r="DA31" s="191"/>
      <c r="DB31" s="191"/>
      <c r="DC31" s="191"/>
      <c r="DD31" s="191"/>
      <c r="DE31" s="178">
        <f t="shared" si="4"/>
        <v>0</v>
      </c>
      <c r="DF31" s="178"/>
    </row>
    <row r="32" spans="1:110" s="130" customFormat="1" ht="14.25" x14ac:dyDescent="0.2">
      <c r="A32" s="132"/>
      <c r="B32" s="129" t="s">
        <v>501</v>
      </c>
      <c r="C32" s="129"/>
      <c r="D32" s="129"/>
      <c r="E32" s="129"/>
      <c r="F32" s="129"/>
      <c r="G32" s="129"/>
      <c r="H32" s="129"/>
      <c r="I32" s="129"/>
      <c r="J32" s="134">
        <f t="shared" ref="J32:Q32" si="24">SUM(J23:J31)</f>
        <v>868000</v>
      </c>
      <c r="K32" s="134">
        <f t="shared" si="24"/>
        <v>666666.66666666663</v>
      </c>
      <c r="L32" s="134">
        <f t="shared" si="24"/>
        <v>1000000</v>
      </c>
      <c r="M32" s="134">
        <f t="shared" si="24"/>
        <v>3000</v>
      </c>
      <c r="N32" s="134">
        <f t="shared" si="24"/>
        <v>2000</v>
      </c>
      <c r="O32" s="134">
        <f t="shared" si="24"/>
        <v>201333.33333333331</v>
      </c>
      <c r="P32" s="134">
        <f t="shared" si="24"/>
        <v>0.30199999999999999</v>
      </c>
      <c r="Q32" s="134">
        <f t="shared" si="24"/>
        <v>31001000</v>
      </c>
      <c r="R32" s="128">
        <f>S32*T32</f>
        <v>1000000</v>
      </c>
      <c r="S32" s="134">
        <f t="shared" ref="S32:AJ32" si="25">SUM(S23:S31)</f>
        <v>1</v>
      </c>
      <c r="T32" s="134">
        <f t="shared" si="25"/>
        <v>1000000</v>
      </c>
      <c r="U32" s="134">
        <f t="shared" si="25"/>
        <v>30000000</v>
      </c>
      <c r="V32" s="134">
        <f t="shared" si="25"/>
        <v>150</v>
      </c>
      <c r="W32" s="134">
        <f t="shared" si="25"/>
        <v>200000</v>
      </c>
      <c r="X32" s="134">
        <f t="shared" si="25"/>
        <v>1</v>
      </c>
      <c r="Y32" s="134">
        <f t="shared" si="25"/>
        <v>0</v>
      </c>
      <c r="Z32" s="134">
        <f t="shared" si="25"/>
        <v>0</v>
      </c>
      <c r="AA32" s="134">
        <f t="shared" si="25"/>
        <v>0</v>
      </c>
      <c r="AB32" s="134">
        <f t="shared" si="25"/>
        <v>0</v>
      </c>
      <c r="AC32" s="134">
        <f t="shared" si="25"/>
        <v>1000</v>
      </c>
      <c r="AD32" s="134">
        <f t="shared" si="25"/>
        <v>50</v>
      </c>
      <c r="AE32" s="134">
        <f t="shared" si="25"/>
        <v>20</v>
      </c>
      <c r="AF32" s="134">
        <f t="shared" si="25"/>
        <v>1</v>
      </c>
      <c r="AG32" s="134">
        <f t="shared" si="25"/>
        <v>0</v>
      </c>
      <c r="AH32" s="134">
        <f t="shared" si="25"/>
        <v>0</v>
      </c>
      <c r="AI32" s="134">
        <f t="shared" si="25"/>
        <v>0</v>
      </c>
      <c r="AJ32" s="134">
        <f t="shared" si="25"/>
        <v>0</v>
      </c>
      <c r="AK32" s="134"/>
      <c r="AL32" s="134"/>
      <c r="AM32" s="134"/>
      <c r="AN32" s="134"/>
      <c r="AO32" s="134">
        <f t="shared" ref="AO32:BT32" si="26">SUM(AO23:AO31)</f>
        <v>57000</v>
      </c>
      <c r="AP32" s="134">
        <f t="shared" si="26"/>
        <v>1</v>
      </c>
      <c r="AQ32" s="134">
        <f t="shared" si="26"/>
        <v>57000</v>
      </c>
      <c r="AR32" s="134">
        <f t="shared" si="26"/>
        <v>4400</v>
      </c>
      <c r="AS32" s="134">
        <f t="shared" si="26"/>
        <v>2000</v>
      </c>
      <c r="AT32" s="134">
        <f t="shared" si="26"/>
        <v>100</v>
      </c>
      <c r="AU32" s="134">
        <f t="shared" si="26"/>
        <v>10</v>
      </c>
      <c r="AV32" s="134">
        <f t="shared" si="26"/>
        <v>100</v>
      </c>
      <c r="AW32" s="134">
        <f t="shared" si="26"/>
        <v>10</v>
      </c>
      <c r="AX32" s="134">
        <f t="shared" si="26"/>
        <v>1000</v>
      </c>
      <c r="AY32" s="134">
        <f t="shared" si="26"/>
        <v>100</v>
      </c>
      <c r="AZ32" s="134">
        <f t="shared" si="26"/>
        <v>10</v>
      </c>
      <c r="BA32" s="134">
        <f t="shared" si="26"/>
        <v>500</v>
      </c>
      <c r="BB32" s="134">
        <f t="shared" si="26"/>
        <v>100</v>
      </c>
      <c r="BC32" s="134">
        <f t="shared" si="26"/>
        <v>10</v>
      </c>
      <c r="BD32" s="134">
        <f t="shared" si="26"/>
        <v>900</v>
      </c>
      <c r="BE32" s="134">
        <f t="shared" si="26"/>
        <v>100</v>
      </c>
      <c r="BF32" s="134">
        <f t="shared" si="26"/>
        <v>10</v>
      </c>
      <c r="BG32" s="134">
        <f t="shared" si="26"/>
        <v>0</v>
      </c>
      <c r="BH32" s="134">
        <f t="shared" si="26"/>
        <v>475000</v>
      </c>
      <c r="BI32" s="134">
        <f t="shared" si="26"/>
        <v>0</v>
      </c>
      <c r="BJ32" s="134">
        <f t="shared" si="26"/>
        <v>50000</v>
      </c>
      <c r="BK32" s="134">
        <f t="shared" si="26"/>
        <v>0</v>
      </c>
      <c r="BL32" s="134">
        <f t="shared" si="26"/>
        <v>15000</v>
      </c>
      <c r="BM32" s="134">
        <f t="shared" si="26"/>
        <v>200000</v>
      </c>
      <c r="BN32" s="134">
        <f t="shared" si="26"/>
        <v>200000</v>
      </c>
      <c r="BO32" s="134">
        <f t="shared" si="26"/>
        <v>0</v>
      </c>
      <c r="BP32" s="134">
        <f t="shared" si="26"/>
        <v>0</v>
      </c>
      <c r="BQ32" s="134">
        <f t="shared" si="26"/>
        <v>10000</v>
      </c>
      <c r="BR32" s="134">
        <f t="shared" si="26"/>
        <v>0</v>
      </c>
      <c r="BS32" s="134">
        <f t="shared" si="26"/>
        <v>0</v>
      </c>
      <c r="BT32" s="134">
        <f t="shared" si="26"/>
        <v>530000</v>
      </c>
      <c r="BU32" s="134">
        <f t="shared" ref="BU32:CZ32" si="27">SUM(BU23:BU31)</f>
        <v>100000</v>
      </c>
      <c r="BV32" s="134">
        <f t="shared" si="27"/>
        <v>0</v>
      </c>
      <c r="BW32" s="134">
        <f t="shared" si="27"/>
        <v>0</v>
      </c>
      <c r="BX32" s="134">
        <f t="shared" si="27"/>
        <v>0</v>
      </c>
      <c r="BY32" s="134">
        <f t="shared" si="27"/>
        <v>0</v>
      </c>
      <c r="BZ32" s="134">
        <f t="shared" si="27"/>
        <v>0</v>
      </c>
      <c r="CA32" s="134">
        <f t="shared" si="27"/>
        <v>0</v>
      </c>
      <c r="CB32" s="134">
        <f t="shared" si="27"/>
        <v>30000</v>
      </c>
      <c r="CC32" s="134">
        <f t="shared" si="27"/>
        <v>100000</v>
      </c>
      <c r="CD32" s="134">
        <f t="shared" si="27"/>
        <v>300000</v>
      </c>
      <c r="CE32" s="134">
        <f t="shared" si="27"/>
        <v>0</v>
      </c>
      <c r="CF32" s="134">
        <f t="shared" si="27"/>
        <v>200100</v>
      </c>
      <c r="CG32" s="134">
        <f t="shared" si="27"/>
        <v>100</v>
      </c>
      <c r="CH32" s="134">
        <f t="shared" si="27"/>
        <v>50000</v>
      </c>
      <c r="CI32" s="134">
        <f t="shared" si="27"/>
        <v>50000</v>
      </c>
      <c r="CJ32" s="134">
        <f t="shared" si="27"/>
        <v>0</v>
      </c>
      <c r="CK32" s="134">
        <f t="shared" si="27"/>
        <v>100000</v>
      </c>
      <c r="CL32" s="134">
        <f t="shared" si="27"/>
        <v>0</v>
      </c>
      <c r="CM32" s="134">
        <f t="shared" si="27"/>
        <v>200000</v>
      </c>
      <c r="CN32" s="134">
        <f t="shared" si="27"/>
        <v>100000</v>
      </c>
      <c r="CO32" s="134">
        <f t="shared" si="27"/>
        <v>100000</v>
      </c>
      <c r="CP32" s="134">
        <f t="shared" si="27"/>
        <v>0</v>
      </c>
      <c r="CQ32" s="134">
        <f t="shared" si="27"/>
        <v>651000</v>
      </c>
      <c r="CR32" s="134">
        <f t="shared" si="27"/>
        <v>500000</v>
      </c>
      <c r="CS32" s="134">
        <f t="shared" si="27"/>
        <v>151000</v>
      </c>
      <c r="CT32" s="134">
        <f t="shared" si="27"/>
        <v>0.30199999999999999</v>
      </c>
      <c r="CU32" s="134">
        <f t="shared" si="27"/>
        <v>25000</v>
      </c>
      <c r="CV32" s="134">
        <f t="shared" si="27"/>
        <v>0</v>
      </c>
      <c r="CW32" s="134">
        <f t="shared" si="27"/>
        <v>0</v>
      </c>
      <c r="CX32" s="134">
        <f t="shared" si="27"/>
        <v>0</v>
      </c>
      <c r="CY32" s="134">
        <f t="shared" si="27"/>
        <v>0</v>
      </c>
      <c r="CZ32" s="134">
        <f t="shared" si="27"/>
        <v>0</v>
      </c>
      <c r="DA32" s="134">
        <f t="shared" ref="DA32:DF32" si="28">SUM(DA23:DA31)</f>
        <v>25000</v>
      </c>
      <c r="DB32" s="134">
        <f t="shared" si="28"/>
        <v>0</v>
      </c>
      <c r="DC32" s="134">
        <f t="shared" si="28"/>
        <v>0</v>
      </c>
      <c r="DD32" s="134">
        <f t="shared" si="28"/>
        <v>100</v>
      </c>
      <c r="DE32" s="134">
        <f t="shared" si="28"/>
        <v>34011600</v>
      </c>
      <c r="DF32" s="134" t="e">
        <f t="shared" si="28"/>
        <v>#DIV/0!</v>
      </c>
    </row>
    <row r="33" spans="1:110" s="130" customFormat="1" ht="14.25" x14ac:dyDescent="0.2">
      <c r="A33" s="132"/>
      <c r="B33" s="129" t="s">
        <v>502</v>
      </c>
      <c r="C33" s="129"/>
      <c r="D33" s="129"/>
      <c r="E33" s="129"/>
      <c r="F33" s="129"/>
      <c r="G33" s="129"/>
      <c r="H33" s="129"/>
      <c r="I33" s="129"/>
      <c r="J33" s="172">
        <f t="shared" ref="J33:BY33" si="29">J32*100/$DE$32/100</f>
        <v>2.5520704700749155E-2</v>
      </c>
      <c r="K33" s="172">
        <f t="shared" si="29"/>
        <v>1.9601155684139136E-2</v>
      </c>
      <c r="L33" s="172">
        <f t="shared" si="29"/>
        <v>2.9401733526208704E-2</v>
      </c>
      <c r="M33" s="172">
        <f t="shared" si="29"/>
        <v>8.8205200578626123E-5</v>
      </c>
      <c r="N33" s="172">
        <f t="shared" si="29"/>
        <v>5.8803467052417404E-5</v>
      </c>
      <c r="O33" s="172">
        <f t="shared" si="29"/>
        <v>5.9195490166100186E-3</v>
      </c>
      <c r="P33" s="172">
        <f t="shared" si="29"/>
        <v>8.8793235249150293E-9</v>
      </c>
      <c r="Q33" s="172">
        <f t="shared" si="29"/>
        <v>0.91148314104599604</v>
      </c>
      <c r="R33" s="172">
        <f t="shared" si="29"/>
        <v>2.9401733526208704E-2</v>
      </c>
      <c r="S33" s="172">
        <f t="shared" si="29"/>
        <v>2.9401733526208705E-8</v>
      </c>
      <c r="T33" s="172">
        <f t="shared" si="29"/>
        <v>2.9401733526208704E-2</v>
      </c>
      <c r="U33" s="172">
        <f t="shared" si="29"/>
        <v>0.8820520057862612</v>
      </c>
      <c r="V33" s="172">
        <f t="shared" si="29"/>
        <v>4.4102600289313062E-6</v>
      </c>
      <c r="W33" s="172">
        <f t="shared" si="29"/>
        <v>5.8803467052417416E-3</v>
      </c>
      <c r="X33" s="172">
        <f t="shared" si="29"/>
        <v>2.9401733526208705E-8</v>
      </c>
      <c r="Y33" s="172">
        <f t="shared" si="29"/>
        <v>0</v>
      </c>
      <c r="Z33" s="172">
        <f t="shared" si="29"/>
        <v>0</v>
      </c>
      <c r="AA33" s="172">
        <f t="shared" si="29"/>
        <v>0</v>
      </c>
      <c r="AB33" s="172">
        <f t="shared" si="29"/>
        <v>0</v>
      </c>
      <c r="AC33" s="172">
        <f t="shared" si="29"/>
        <v>2.9401733526208702E-5</v>
      </c>
      <c r="AD33" s="172">
        <f t="shared" si="29"/>
        <v>1.4700866763104353E-6</v>
      </c>
      <c r="AE33" s="172">
        <f t="shared" si="29"/>
        <v>5.8803467052417406E-7</v>
      </c>
      <c r="AF33" s="172">
        <f t="shared" si="29"/>
        <v>2.9401733526208705E-8</v>
      </c>
      <c r="AG33" s="172">
        <f t="shared" si="29"/>
        <v>0</v>
      </c>
      <c r="AH33" s="172">
        <f t="shared" si="29"/>
        <v>0</v>
      </c>
      <c r="AI33" s="172">
        <f t="shared" si="29"/>
        <v>0</v>
      </c>
      <c r="AJ33" s="172">
        <f t="shared" si="29"/>
        <v>0</v>
      </c>
      <c r="AK33" s="172"/>
      <c r="AL33" s="172"/>
      <c r="AM33" s="172"/>
      <c r="AN33" s="172"/>
      <c r="AO33" s="172">
        <f t="shared" si="29"/>
        <v>1.6758988109938963E-3</v>
      </c>
      <c r="AP33" s="172">
        <f t="shared" si="29"/>
        <v>2.9401733526208705E-8</v>
      </c>
      <c r="AQ33" s="172">
        <f t="shared" si="29"/>
        <v>1.6758988109938963E-3</v>
      </c>
      <c r="AR33" s="172">
        <f t="shared" si="29"/>
        <v>1.293676275153183E-4</v>
      </c>
      <c r="AS33" s="172">
        <f t="shared" si="29"/>
        <v>5.8803467052417404E-5</v>
      </c>
      <c r="AT33" s="172">
        <f t="shared" si="29"/>
        <v>2.9401733526208706E-6</v>
      </c>
      <c r="AU33" s="172">
        <f t="shared" si="29"/>
        <v>2.9401733526208703E-7</v>
      </c>
      <c r="AV33" s="172">
        <f t="shared" si="29"/>
        <v>2.9401733526208706E-6</v>
      </c>
      <c r="AW33" s="172">
        <f t="shared" si="29"/>
        <v>2.9401733526208703E-7</v>
      </c>
      <c r="AX33" s="172">
        <f t="shared" si="29"/>
        <v>2.9401733526208702E-5</v>
      </c>
      <c r="AY33" s="172">
        <f t="shared" si="29"/>
        <v>2.9401733526208706E-6</v>
      </c>
      <c r="AZ33" s="172">
        <f t="shared" si="29"/>
        <v>2.9401733526208703E-7</v>
      </c>
      <c r="BA33" s="172">
        <f t="shared" si="29"/>
        <v>1.4700866763104351E-5</v>
      </c>
      <c r="BB33" s="172">
        <f t="shared" si="29"/>
        <v>2.9401733526208706E-6</v>
      </c>
      <c r="BC33" s="172">
        <f t="shared" si="29"/>
        <v>2.9401733526208703E-7</v>
      </c>
      <c r="BD33" s="172">
        <f t="shared" si="29"/>
        <v>2.6461560173587834E-5</v>
      </c>
      <c r="BE33" s="172">
        <f t="shared" si="29"/>
        <v>2.9401733526208706E-6</v>
      </c>
      <c r="BF33" s="172">
        <f t="shared" si="29"/>
        <v>2.9401733526208703E-7</v>
      </c>
      <c r="BG33" s="172">
        <f t="shared" si="29"/>
        <v>0</v>
      </c>
      <c r="BH33" s="172">
        <f t="shared" si="29"/>
        <v>1.3965823424949135E-2</v>
      </c>
      <c r="BI33" s="172">
        <f t="shared" si="29"/>
        <v>0</v>
      </c>
      <c r="BJ33" s="172">
        <f t="shared" si="29"/>
        <v>1.4700866763104354E-3</v>
      </c>
      <c r="BK33" s="172">
        <f t="shared" si="29"/>
        <v>0</v>
      </c>
      <c r="BL33" s="172">
        <f t="shared" si="29"/>
        <v>4.4102600289313058E-4</v>
      </c>
      <c r="BM33" s="172">
        <f t="shared" si="29"/>
        <v>5.8803467052417416E-3</v>
      </c>
      <c r="BN33" s="172">
        <f t="shared" si="29"/>
        <v>5.8803467052417416E-3</v>
      </c>
      <c r="BO33" s="172">
        <f t="shared" si="29"/>
        <v>0</v>
      </c>
      <c r="BP33" s="172">
        <f t="shared" si="29"/>
        <v>0</v>
      </c>
      <c r="BQ33" s="172">
        <f t="shared" si="29"/>
        <v>2.9401733526208707E-4</v>
      </c>
      <c r="BR33" s="172">
        <f t="shared" si="29"/>
        <v>0</v>
      </c>
      <c r="BS33" s="172">
        <f t="shared" si="29"/>
        <v>0</v>
      </c>
      <c r="BT33" s="172">
        <f t="shared" si="29"/>
        <v>1.5582918768890614E-2</v>
      </c>
      <c r="BU33" s="172">
        <f t="shared" si="29"/>
        <v>2.9401733526208708E-3</v>
      </c>
      <c r="BV33" s="172">
        <f t="shared" si="29"/>
        <v>0</v>
      </c>
      <c r="BW33" s="172">
        <f t="shared" si="29"/>
        <v>0</v>
      </c>
      <c r="BX33" s="172">
        <f t="shared" si="29"/>
        <v>0</v>
      </c>
      <c r="BY33" s="172">
        <f t="shared" si="29"/>
        <v>0</v>
      </c>
      <c r="BZ33" s="172">
        <f t="shared" ref="BZ33:DC33" si="30">BZ32*100/$DE$32/100</f>
        <v>0</v>
      </c>
      <c r="CA33" s="172">
        <f t="shared" si="30"/>
        <v>0</v>
      </c>
      <c r="CB33" s="172">
        <f t="shared" si="30"/>
        <v>8.8205200578626115E-4</v>
      </c>
      <c r="CC33" s="172">
        <f t="shared" si="30"/>
        <v>2.9401733526208708E-3</v>
      </c>
      <c r="CD33" s="172">
        <f t="shared" si="30"/>
        <v>8.8205200578626124E-3</v>
      </c>
      <c r="CE33" s="172">
        <f t="shared" si="30"/>
        <v>0</v>
      </c>
      <c r="CF33" s="172">
        <f t="shared" si="30"/>
        <v>5.8832868785943619E-3</v>
      </c>
      <c r="CG33" s="172">
        <f t="shared" si="30"/>
        <v>2.9401733526208706E-6</v>
      </c>
      <c r="CH33" s="172">
        <f t="shared" si="30"/>
        <v>1.4700866763104354E-3</v>
      </c>
      <c r="CI33" s="172">
        <f t="shared" si="30"/>
        <v>1.4700866763104354E-3</v>
      </c>
      <c r="CJ33" s="172">
        <f t="shared" si="30"/>
        <v>0</v>
      </c>
      <c r="CK33" s="172">
        <f t="shared" si="30"/>
        <v>2.9401733526208708E-3</v>
      </c>
      <c r="CL33" s="172">
        <f t="shared" si="30"/>
        <v>0</v>
      </c>
      <c r="CM33" s="172">
        <f t="shared" si="30"/>
        <v>5.8803467052417416E-3</v>
      </c>
      <c r="CN33" s="172">
        <f t="shared" si="30"/>
        <v>2.9401733526208708E-3</v>
      </c>
      <c r="CO33" s="172">
        <f t="shared" si="30"/>
        <v>2.9401733526208708E-3</v>
      </c>
      <c r="CP33" s="172">
        <f t="shared" si="30"/>
        <v>0</v>
      </c>
      <c r="CQ33" s="172">
        <f t="shared" si="30"/>
        <v>1.9140528525561865E-2</v>
      </c>
      <c r="CR33" s="172">
        <f t="shared" si="30"/>
        <v>1.4700866763104352E-2</v>
      </c>
      <c r="CS33" s="172">
        <f t="shared" si="30"/>
        <v>4.4396617624575148E-3</v>
      </c>
      <c r="CT33" s="172">
        <f t="shared" si="30"/>
        <v>8.8793235249150293E-9</v>
      </c>
      <c r="CU33" s="172">
        <f t="shared" si="30"/>
        <v>7.350433381552177E-4</v>
      </c>
      <c r="CV33" s="172">
        <f t="shared" si="30"/>
        <v>0</v>
      </c>
      <c r="CW33" s="172">
        <f t="shared" si="30"/>
        <v>0</v>
      </c>
      <c r="CX33" s="172">
        <f t="shared" si="30"/>
        <v>0</v>
      </c>
      <c r="CY33" s="172">
        <f t="shared" si="30"/>
        <v>0</v>
      </c>
      <c r="CZ33" s="172">
        <f t="shared" si="30"/>
        <v>0</v>
      </c>
      <c r="DA33" s="172">
        <f t="shared" si="30"/>
        <v>7.350433381552177E-4</v>
      </c>
      <c r="DB33" s="172">
        <f t="shared" si="30"/>
        <v>0</v>
      </c>
      <c r="DC33" s="172">
        <f t="shared" si="30"/>
        <v>0</v>
      </c>
      <c r="DD33" s="172">
        <f>DD32*100/$DE$32/100</f>
        <v>2.9401733526208706E-6</v>
      </c>
      <c r="DE33" s="172">
        <f>DE32*100/$DE$32/100</f>
        <v>1</v>
      </c>
      <c r="DF33" s="172" t="e">
        <f>DF32*100/$DE$32/100</f>
        <v>#DIV/0!</v>
      </c>
    </row>
    <row r="36" spans="1:110" ht="15" x14ac:dyDescent="0.25">
      <c r="A36" s="138" t="s">
        <v>535</v>
      </c>
      <c r="B36" s="124"/>
      <c r="C36" s="124"/>
      <c r="D36" s="124"/>
      <c r="E36" s="124"/>
      <c r="F36" s="124"/>
      <c r="G36" s="124"/>
      <c r="H36" s="124"/>
      <c r="I36" s="124"/>
    </row>
    <row r="37" spans="1:110" x14ac:dyDescent="0.2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110" ht="90" x14ac:dyDescent="0.2">
      <c r="A38" s="140" t="s">
        <v>496</v>
      </c>
      <c r="B38" s="140" t="s">
        <v>547</v>
      </c>
      <c r="C38" s="140" t="s">
        <v>691</v>
      </c>
      <c r="D38" s="140" t="s">
        <v>522</v>
      </c>
      <c r="E38" s="140" t="s">
        <v>523</v>
      </c>
      <c r="F38" s="201" t="s">
        <v>739</v>
      </c>
      <c r="G38" s="140" t="s">
        <v>548</v>
      </c>
      <c r="H38" s="140" t="s">
        <v>737</v>
      </c>
      <c r="I38" s="140" t="s">
        <v>549</v>
      </c>
    </row>
    <row r="39" spans="1:110" ht="15" x14ac:dyDescent="0.2">
      <c r="A39" s="140"/>
      <c r="B39" s="140"/>
      <c r="C39" s="140"/>
      <c r="D39" s="140"/>
      <c r="E39" s="140"/>
      <c r="F39" s="200"/>
      <c r="G39" s="154"/>
      <c r="H39" s="140"/>
      <c r="I39" s="154"/>
    </row>
    <row r="40" spans="1:110" x14ac:dyDescent="0.2">
      <c r="A40" s="141">
        <v>1</v>
      </c>
      <c r="B40" s="142"/>
      <c r="C40" s="142"/>
      <c r="D40" s="143"/>
      <c r="E40" s="143"/>
      <c r="F40" s="200"/>
      <c r="G40" s="144"/>
      <c r="H40" s="143"/>
      <c r="I40" s="154"/>
    </row>
    <row r="41" spans="1:110" ht="15" x14ac:dyDescent="0.25">
      <c r="A41" s="167"/>
      <c r="B41" s="158" t="s">
        <v>258</v>
      </c>
      <c r="C41" s="158"/>
      <c r="D41" s="167"/>
      <c r="E41" s="146"/>
      <c r="F41" s="200"/>
      <c r="G41" s="147"/>
      <c r="H41" s="146"/>
      <c r="I41" s="154"/>
    </row>
    <row r="42" spans="1:110" x14ac:dyDescent="0.2">
      <c r="A42" s="124"/>
      <c r="B42" s="124"/>
      <c r="C42" s="124"/>
      <c r="D42" s="124"/>
      <c r="E42" s="124"/>
      <c r="G42" s="124"/>
      <c r="H42" s="124"/>
      <c r="I42" s="124"/>
    </row>
    <row r="43" spans="1:110" ht="15" x14ac:dyDescent="0.25">
      <c r="A43" s="138" t="s">
        <v>740</v>
      </c>
      <c r="B43" s="124"/>
      <c r="C43" s="124"/>
      <c r="D43" s="124"/>
      <c r="E43" s="124"/>
      <c r="G43" s="124"/>
      <c r="H43" s="124"/>
      <c r="I43" s="124"/>
    </row>
    <row r="44" spans="1:110" x14ac:dyDescent="0.2">
      <c r="A44" s="124"/>
      <c r="B44" s="124"/>
      <c r="C44" s="124"/>
      <c r="D44" s="124"/>
      <c r="E44" s="124"/>
      <c r="G44" s="124"/>
      <c r="H44" s="124"/>
      <c r="I44" s="124"/>
    </row>
    <row r="45" spans="1:110" s="203" customFormat="1" ht="90" x14ac:dyDescent="0.2">
      <c r="A45" s="140" t="s">
        <v>496</v>
      </c>
      <c r="B45" s="140" t="s">
        <v>538</v>
      </c>
      <c r="C45" s="201" t="s">
        <v>430</v>
      </c>
      <c r="D45" s="201" t="s">
        <v>527</v>
      </c>
      <c r="E45" s="140" t="s">
        <v>491</v>
      </c>
      <c r="F45" s="140" t="s">
        <v>431</v>
      </c>
      <c r="G45" s="202" t="s">
        <v>537</v>
      </c>
      <c r="H45" s="140" t="s">
        <v>737</v>
      </c>
      <c r="I45" s="140" t="s">
        <v>549</v>
      </c>
    </row>
    <row r="46" spans="1:110" x14ac:dyDescent="0.2">
      <c r="A46" s="141">
        <v>1</v>
      </c>
      <c r="B46" s="156"/>
      <c r="C46" s="200">
        <v>5</v>
      </c>
      <c r="D46" s="200"/>
      <c r="E46" s="157">
        <v>100</v>
      </c>
      <c r="F46" s="156">
        <v>10</v>
      </c>
      <c r="G46" s="166">
        <f>IF(F46=0,0,C46*E46/F46)</f>
        <v>50</v>
      </c>
      <c r="H46" s="156"/>
      <c r="I46" s="154"/>
    </row>
    <row r="47" spans="1:110" ht="15" x14ac:dyDescent="0.2">
      <c r="A47" s="139"/>
      <c r="B47" s="158" t="s">
        <v>258</v>
      </c>
      <c r="C47" s="200"/>
      <c r="D47" s="200"/>
      <c r="E47" s="159"/>
      <c r="F47" s="160"/>
      <c r="G47" s="166">
        <f>IF(F47=0,0,E47/F47)</f>
        <v>0</v>
      </c>
      <c r="H47" s="160"/>
      <c r="I47" s="154"/>
    </row>
    <row r="48" spans="1:110" x14ac:dyDescent="0.2">
      <c r="A48" s="124"/>
      <c r="B48" s="124"/>
      <c r="C48" s="124"/>
      <c r="D48" s="124"/>
      <c r="E48" s="124"/>
      <c r="G48" s="124"/>
      <c r="H48" s="124"/>
      <c r="I48" s="124"/>
    </row>
    <row r="49" spans="1:9" ht="15" x14ac:dyDescent="0.25">
      <c r="A49" s="138" t="s">
        <v>526</v>
      </c>
      <c r="B49" s="124"/>
      <c r="C49" s="124"/>
      <c r="D49" s="124"/>
      <c r="E49" s="124"/>
      <c r="G49" s="124"/>
      <c r="H49" s="124"/>
      <c r="I49" s="124"/>
    </row>
    <row r="50" spans="1:9" x14ac:dyDescent="0.2">
      <c r="A50" s="124"/>
      <c r="B50" s="124"/>
      <c r="C50" s="124"/>
      <c r="D50" s="124"/>
      <c r="E50" s="124"/>
      <c r="G50" s="124"/>
      <c r="H50" s="124"/>
      <c r="I50" s="124"/>
    </row>
    <row r="51" spans="1:9" ht="90" x14ac:dyDescent="0.2">
      <c r="A51" s="140" t="s">
        <v>496</v>
      </c>
      <c r="B51" s="140" t="s">
        <v>539</v>
      </c>
      <c r="C51" s="201" t="s">
        <v>430</v>
      </c>
      <c r="D51" s="201" t="s">
        <v>527</v>
      </c>
      <c r="E51" s="140" t="s">
        <v>540</v>
      </c>
      <c r="F51" s="140" t="s">
        <v>529</v>
      </c>
      <c r="G51" s="140" t="s">
        <v>527</v>
      </c>
      <c r="H51" s="140" t="s">
        <v>737</v>
      </c>
      <c r="I51" s="140" t="s">
        <v>549</v>
      </c>
    </row>
    <row r="52" spans="1:9" x14ac:dyDescent="0.2">
      <c r="A52" s="141">
        <v>1</v>
      </c>
      <c r="B52" s="117"/>
      <c r="C52" s="200"/>
      <c r="D52" s="200"/>
      <c r="E52" s="153"/>
      <c r="F52" s="153"/>
      <c r="G52" s="161"/>
      <c r="H52" s="153"/>
      <c r="I52" s="154"/>
    </row>
    <row r="53" spans="1:9" x14ac:dyDescent="0.2">
      <c r="A53" s="145"/>
      <c r="B53" s="162" t="s">
        <v>528</v>
      </c>
      <c r="C53" s="200"/>
      <c r="D53" s="200"/>
      <c r="E53" s="163"/>
      <c r="F53" s="165"/>
      <c r="G53" s="164"/>
      <c r="H53" s="165"/>
      <c r="I53" s="154"/>
    </row>
    <row r="54" spans="1:9" x14ac:dyDescent="0.2">
      <c r="A54" s="124"/>
      <c r="B54" s="124"/>
      <c r="C54" s="124"/>
      <c r="D54" s="124"/>
      <c r="E54" s="124"/>
      <c r="G54" s="124"/>
      <c r="H54" s="124"/>
      <c r="I54" s="124"/>
    </row>
    <row r="55" spans="1:9" ht="15" x14ac:dyDescent="0.25">
      <c r="A55" s="138" t="s">
        <v>530</v>
      </c>
      <c r="B55" s="124"/>
      <c r="C55" s="124"/>
      <c r="D55" s="124"/>
      <c r="E55" s="124"/>
      <c r="G55" s="124"/>
      <c r="H55" s="124"/>
      <c r="I55" s="124"/>
    </row>
    <row r="56" spans="1:9" x14ac:dyDescent="0.2">
      <c r="A56" s="124"/>
      <c r="B56" s="124"/>
      <c r="C56" s="124"/>
      <c r="D56" s="124"/>
      <c r="E56" s="124"/>
      <c r="G56" s="124"/>
      <c r="H56" s="124"/>
      <c r="I56" s="124"/>
    </row>
    <row r="57" spans="1:9" s="203" customFormat="1" ht="90" x14ac:dyDescent="0.2">
      <c r="A57" s="140" t="s">
        <v>496</v>
      </c>
      <c r="B57" s="140" t="s">
        <v>541</v>
      </c>
      <c r="C57" s="201" t="s">
        <v>430</v>
      </c>
      <c r="D57" s="201" t="s">
        <v>527</v>
      </c>
      <c r="E57" s="140" t="s">
        <v>491</v>
      </c>
      <c r="F57" s="140" t="s">
        <v>542</v>
      </c>
      <c r="G57" s="202" t="s">
        <v>543</v>
      </c>
      <c r="H57" s="140" t="s">
        <v>737</v>
      </c>
      <c r="I57" s="140" t="s">
        <v>549</v>
      </c>
    </row>
    <row r="58" spans="1:9" x14ac:dyDescent="0.2">
      <c r="A58" s="141">
        <v>1</v>
      </c>
      <c r="B58" s="156"/>
      <c r="C58" s="200"/>
      <c r="D58" s="200"/>
      <c r="E58" s="157"/>
      <c r="F58" s="156"/>
      <c r="G58" s="154"/>
      <c r="H58" s="156"/>
      <c r="I58" s="154"/>
    </row>
    <row r="59" spans="1:9" ht="15" x14ac:dyDescent="0.2">
      <c r="A59" s="139"/>
      <c r="B59" s="158" t="s">
        <v>258</v>
      </c>
      <c r="C59" s="200"/>
      <c r="D59" s="200"/>
      <c r="E59" s="159"/>
      <c r="F59" s="160"/>
      <c r="G59" s="154"/>
      <c r="H59" s="160"/>
      <c r="I59" s="154"/>
    </row>
    <row r="60" spans="1:9" x14ac:dyDescent="0.2">
      <c r="A60" s="124"/>
      <c r="B60" s="124"/>
      <c r="C60" s="124"/>
      <c r="D60" s="124"/>
      <c r="E60" s="124"/>
      <c r="G60" s="124"/>
      <c r="H60" s="124"/>
      <c r="I60" s="124"/>
    </row>
    <row r="61" spans="1:9" ht="15" x14ac:dyDescent="0.25">
      <c r="A61" s="138" t="s">
        <v>532</v>
      </c>
      <c r="B61" s="124"/>
      <c r="C61" s="124"/>
      <c r="D61" s="124"/>
      <c r="E61" s="124"/>
      <c r="G61" s="124"/>
      <c r="H61" s="124"/>
      <c r="I61" s="124"/>
    </row>
    <row r="62" spans="1:9" x14ac:dyDescent="0.2">
      <c r="A62" s="124"/>
      <c r="B62" s="124"/>
      <c r="C62" s="124"/>
      <c r="D62" s="124"/>
      <c r="E62" s="124"/>
      <c r="G62" s="124"/>
      <c r="H62" s="124"/>
      <c r="I62" s="124"/>
    </row>
    <row r="63" spans="1:9" s="203" customFormat="1" ht="90" x14ac:dyDescent="0.2">
      <c r="A63" s="140" t="s">
        <v>496</v>
      </c>
      <c r="B63" s="140" t="s">
        <v>544</v>
      </c>
      <c r="C63" s="201" t="s">
        <v>430</v>
      </c>
      <c r="D63" s="201" t="s">
        <v>527</v>
      </c>
      <c r="E63" s="140" t="s">
        <v>491</v>
      </c>
      <c r="F63" s="140" t="s">
        <v>542</v>
      </c>
      <c r="G63" s="202" t="s">
        <v>545</v>
      </c>
      <c r="H63" s="140" t="s">
        <v>737</v>
      </c>
      <c r="I63" s="140" t="s">
        <v>549</v>
      </c>
    </row>
    <row r="64" spans="1:9" x14ac:dyDescent="0.2">
      <c r="A64" s="141">
        <v>1</v>
      </c>
      <c r="B64" s="156"/>
      <c r="C64" s="200"/>
      <c r="D64" s="200"/>
      <c r="E64" s="157"/>
      <c r="F64" s="156"/>
      <c r="G64" s="154"/>
      <c r="H64" s="156"/>
      <c r="I64" s="154"/>
    </row>
    <row r="65" spans="1:9" ht="15" x14ac:dyDescent="0.2">
      <c r="A65" s="139"/>
      <c r="B65" s="158" t="s">
        <v>258</v>
      </c>
      <c r="C65" s="200"/>
      <c r="D65" s="200"/>
      <c r="E65" s="159"/>
      <c r="F65" s="160"/>
      <c r="G65" s="154"/>
      <c r="H65" s="160"/>
      <c r="I65" s="154"/>
    </row>
    <row r="66" spans="1:9" x14ac:dyDescent="0.2">
      <c r="A66" s="124"/>
      <c r="B66" s="124"/>
      <c r="C66" s="124"/>
      <c r="D66" s="124"/>
      <c r="E66" s="124"/>
      <c r="G66" s="124"/>
      <c r="H66" s="124"/>
      <c r="I66" s="124"/>
    </row>
    <row r="67" spans="1:9" x14ac:dyDescent="0.2">
      <c r="A67" s="124"/>
      <c r="B67" s="124"/>
      <c r="C67" s="124"/>
      <c r="D67" s="124"/>
      <c r="E67" s="124"/>
      <c r="G67" s="124"/>
      <c r="H67" s="124"/>
      <c r="I67" s="124"/>
    </row>
    <row r="68" spans="1:9" ht="15" x14ac:dyDescent="0.25">
      <c r="A68" s="138" t="s">
        <v>533</v>
      </c>
      <c r="B68" s="124"/>
      <c r="C68" s="124"/>
      <c r="D68" s="124"/>
      <c r="E68" s="124"/>
      <c r="G68" s="124"/>
      <c r="H68" s="124"/>
      <c r="I68" s="124"/>
    </row>
    <row r="69" spans="1:9" x14ac:dyDescent="0.2">
      <c r="A69" s="124"/>
      <c r="B69" s="124"/>
      <c r="C69" s="124"/>
      <c r="D69" s="124"/>
      <c r="E69" s="124"/>
      <c r="G69" s="124"/>
      <c r="H69" s="124"/>
      <c r="I69" s="124"/>
    </row>
    <row r="70" spans="1:9" s="203" customFormat="1" ht="90" x14ac:dyDescent="0.2">
      <c r="A70" s="140" t="s">
        <v>496</v>
      </c>
      <c r="B70" s="140" t="s">
        <v>546</v>
      </c>
      <c r="C70" s="201" t="s">
        <v>430</v>
      </c>
      <c r="D70" s="201" t="s">
        <v>527</v>
      </c>
      <c r="E70" s="140" t="s">
        <v>491</v>
      </c>
      <c r="F70" s="202" t="s">
        <v>545</v>
      </c>
      <c r="G70" s="204"/>
      <c r="H70" s="140" t="s">
        <v>737</v>
      </c>
      <c r="I70" s="140" t="s">
        <v>549</v>
      </c>
    </row>
    <row r="71" spans="1:9" x14ac:dyDescent="0.2">
      <c r="A71" s="141">
        <v>1</v>
      </c>
      <c r="B71" s="156"/>
      <c r="C71" s="200"/>
      <c r="D71" s="200"/>
      <c r="E71" s="157"/>
      <c r="F71" s="156"/>
      <c r="G71" s="154"/>
      <c r="H71" s="156"/>
      <c r="I71" s="154"/>
    </row>
    <row r="72" spans="1:9" ht="15" x14ac:dyDescent="0.2">
      <c r="A72" s="139"/>
      <c r="B72" s="158" t="s">
        <v>258</v>
      </c>
      <c r="C72" s="200"/>
      <c r="D72" s="200"/>
      <c r="E72" s="159"/>
      <c r="F72" s="160"/>
      <c r="G72" s="154"/>
      <c r="H72" s="160"/>
      <c r="I72" s="154"/>
    </row>
    <row r="73" spans="1:9" x14ac:dyDescent="0.2">
      <c r="A73" s="124"/>
      <c r="B73" s="124"/>
      <c r="C73" s="124"/>
      <c r="D73" s="124"/>
      <c r="E73" s="124"/>
      <c r="G73" s="124"/>
      <c r="H73" s="124"/>
      <c r="I73" s="124"/>
    </row>
    <row r="74" spans="1:9" x14ac:dyDescent="0.2">
      <c r="A74" s="124"/>
      <c r="B74" s="124"/>
      <c r="C74" s="124"/>
      <c r="D74" s="124"/>
      <c r="E74" s="124"/>
      <c r="G74" s="124"/>
      <c r="H74" s="124"/>
      <c r="I74" s="124"/>
    </row>
    <row r="75" spans="1:9" ht="15" x14ac:dyDescent="0.25">
      <c r="A75" s="138" t="s">
        <v>536</v>
      </c>
      <c r="B75" s="124"/>
      <c r="C75" s="124"/>
      <c r="D75" s="124"/>
      <c r="E75" s="124"/>
      <c r="G75" s="124"/>
      <c r="H75" s="124"/>
      <c r="I75" s="124"/>
    </row>
    <row r="76" spans="1:9" x14ac:dyDescent="0.2">
      <c r="A76" s="124"/>
      <c r="B76" s="124"/>
      <c r="C76" s="124"/>
      <c r="D76" s="124"/>
      <c r="E76" s="124"/>
      <c r="G76" s="124"/>
      <c r="H76" s="124"/>
      <c r="I76" s="124"/>
    </row>
    <row r="77" spans="1:9" ht="30" x14ac:dyDescent="0.2">
      <c r="A77" s="140" t="s">
        <v>496</v>
      </c>
      <c r="B77" s="140" t="s">
        <v>547</v>
      </c>
      <c r="C77" s="140" t="s">
        <v>691</v>
      </c>
      <c r="D77" s="140" t="s">
        <v>522</v>
      </c>
      <c r="E77" s="140" t="s">
        <v>523</v>
      </c>
      <c r="F77" s="201" t="s">
        <v>738</v>
      </c>
      <c r="G77" s="140" t="s">
        <v>548</v>
      </c>
      <c r="H77" s="140" t="s">
        <v>549</v>
      </c>
    </row>
    <row r="78" spans="1:9" ht="15" x14ac:dyDescent="0.2">
      <c r="A78" s="140"/>
      <c r="B78" s="140"/>
      <c r="C78" s="140"/>
      <c r="D78" s="140"/>
      <c r="E78" s="140"/>
      <c r="F78" s="200"/>
      <c r="G78" s="154"/>
      <c r="H78" s="154"/>
    </row>
    <row r="79" spans="1:9" x14ac:dyDescent="0.2">
      <c r="A79" s="141">
        <v>1</v>
      </c>
      <c r="B79" s="142"/>
      <c r="C79" s="142"/>
      <c r="D79" s="143"/>
      <c r="E79" s="143"/>
      <c r="F79" s="200"/>
      <c r="G79" s="144"/>
      <c r="H79" s="154"/>
    </row>
    <row r="80" spans="1:9" ht="15" x14ac:dyDescent="0.25">
      <c r="A80" s="167"/>
      <c r="B80" s="158" t="s">
        <v>258</v>
      </c>
      <c r="C80" s="158"/>
      <c r="D80" s="167"/>
      <c r="E80" s="146"/>
      <c r="F80" s="200"/>
      <c r="G80" s="147"/>
      <c r="H80" s="154"/>
    </row>
    <row r="81" spans="2:10" x14ac:dyDescent="0.2">
      <c r="B81" s="124"/>
      <c r="C81" s="124"/>
      <c r="D81" s="124"/>
      <c r="E81" s="124"/>
      <c r="F81" s="124"/>
      <c r="G81" s="124"/>
      <c r="H81" s="124"/>
      <c r="J81" s="124"/>
    </row>
    <row r="82" spans="2:10" x14ac:dyDescent="0.2">
      <c r="B82" s="124"/>
      <c r="C82" s="124"/>
      <c r="D82" s="124"/>
      <c r="E82" s="124"/>
      <c r="F82" s="124"/>
      <c r="G82" s="124"/>
      <c r="H82" s="124"/>
      <c r="I82" s="124"/>
      <c r="J82" s="124"/>
    </row>
  </sheetData>
  <autoFilter ref="A22:DF22"/>
  <mergeCells count="94">
    <mergeCell ref="A19:A21"/>
    <mergeCell ref="AK19:AN19"/>
    <mergeCell ref="AK20:AK21"/>
    <mergeCell ref="AL20:AL21"/>
    <mergeCell ref="AM20:AM21"/>
    <mergeCell ref="AN20:AN21"/>
    <mergeCell ref="Q19:AJ19"/>
    <mergeCell ref="AC20:AF20"/>
    <mergeCell ref="AG20:AJ20"/>
    <mergeCell ref="F19:H19"/>
    <mergeCell ref="G20:H20"/>
    <mergeCell ref="F20:F21"/>
    <mergeCell ref="K18:AQ18"/>
    <mergeCell ref="AR18:DC18"/>
    <mergeCell ref="DE18:DE21"/>
    <mergeCell ref="DF18:DF21"/>
    <mergeCell ref="B19:B21"/>
    <mergeCell ref="C19:C21"/>
    <mergeCell ref="D19:D21"/>
    <mergeCell ref="E19:E21"/>
    <mergeCell ref="I19:I21"/>
    <mergeCell ref="K19:P19"/>
    <mergeCell ref="AO19:AQ19"/>
    <mergeCell ref="AR19:BG19"/>
    <mergeCell ref="BH19:BS19"/>
    <mergeCell ref="BT19:CE19"/>
    <mergeCell ref="CF19:CL19"/>
    <mergeCell ref="CM19:CP19"/>
    <mergeCell ref="CQ19:CT19"/>
    <mergeCell ref="CU19:DC19"/>
    <mergeCell ref="DD19:DD21"/>
    <mergeCell ref="J20:J21"/>
    <mergeCell ref="K20:N20"/>
    <mergeCell ref="O20:P20"/>
    <mergeCell ref="Q20:Q21"/>
    <mergeCell ref="R20:T20"/>
    <mergeCell ref="U20:X20"/>
    <mergeCell ref="Y20:AB20"/>
    <mergeCell ref="AO20:AO21"/>
    <mergeCell ref="AP20:AP21"/>
    <mergeCell ref="AQ20:AQ21"/>
    <mergeCell ref="AR20:AR21"/>
    <mergeCell ref="AS20:AW20"/>
    <mergeCell ref="AX20:AZ20"/>
    <mergeCell ref="BA20:BC20"/>
    <mergeCell ref="BD20:BF20"/>
    <mergeCell ref="BG20:BG21"/>
    <mergeCell ref="BH20:BH21"/>
    <mergeCell ref="BI20:BI21"/>
    <mergeCell ref="BJ20:BJ21"/>
    <mergeCell ref="BK20:BK21"/>
    <mergeCell ref="BL20:BL21"/>
    <mergeCell ref="BM20:BM21"/>
    <mergeCell ref="BN20:BN21"/>
    <mergeCell ref="BO20:BO21"/>
    <mergeCell ref="BP20:BP21"/>
    <mergeCell ref="BQ20:BQ21"/>
    <mergeCell ref="BR20:BR21"/>
    <mergeCell ref="BS20:BS21"/>
    <mergeCell ref="BT20:BT21"/>
    <mergeCell ref="BU20:BU21"/>
    <mergeCell ref="BV20:BV21"/>
    <mergeCell ref="BW20:BW21"/>
    <mergeCell ref="BX20:BX21"/>
    <mergeCell ref="BY20:BY21"/>
    <mergeCell ref="BZ20:BZ21"/>
    <mergeCell ref="CA20:CA21"/>
    <mergeCell ref="CB20:CB21"/>
    <mergeCell ref="CC20:CC21"/>
    <mergeCell ref="CD20:CD21"/>
    <mergeCell ref="CO20:CO21"/>
    <mergeCell ref="CP20:CP21"/>
    <mergeCell ref="CQ20:CQ21"/>
    <mergeCell ref="CE20:CE21"/>
    <mergeCell ref="CF20:CF21"/>
    <mergeCell ref="CG20:CG21"/>
    <mergeCell ref="CH20:CH21"/>
    <mergeCell ref="CI20:CI21"/>
    <mergeCell ref="CK20:CK21"/>
    <mergeCell ref="CL20:CL21"/>
    <mergeCell ref="CM20:CM21"/>
    <mergeCell ref="CN20:CN21"/>
    <mergeCell ref="CJ20:CJ21"/>
    <mergeCell ref="DB20:DB21"/>
    <mergeCell ref="DC20:DC21"/>
    <mergeCell ref="CR20:CR21"/>
    <mergeCell ref="CS20:CT20"/>
    <mergeCell ref="CU20:CU21"/>
    <mergeCell ref="CV20:CV21"/>
    <mergeCell ref="CW20:CW21"/>
    <mergeCell ref="CX20:CX21"/>
    <mergeCell ref="CY20:CY21"/>
    <mergeCell ref="CZ20:CZ21"/>
    <mergeCell ref="DA20:DA2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rowBreaks count="1" manualBreakCount="1">
    <brk id="33" max="109" man="1"/>
  </rowBreaks>
  <colBreaks count="4" manualBreakCount="4">
    <brk id="16" max="79" man="1"/>
    <brk id="41" max="79" man="1"/>
    <brk id="66" max="79" man="1"/>
    <brk id="90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5"/>
  <sheetViews>
    <sheetView view="pageBreakPreview" zoomScale="80" zoomScaleSheetLayoutView="80" workbookViewId="0">
      <selection activeCell="C24" sqref="C24"/>
    </sheetView>
  </sheetViews>
  <sheetFormatPr defaultColWidth="1.7109375" defaultRowHeight="12.75" customHeight="1" x14ac:dyDescent="0.2"/>
  <cols>
    <col min="1" max="1" width="22.5703125" style="1" customWidth="1"/>
    <col min="2" max="2" width="14" style="1" customWidth="1"/>
    <col min="3" max="3" width="30.7109375" style="1" customWidth="1"/>
    <col min="4" max="4" width="30.28515625" style="1" customWidth="1"/>
    <col min="5" max="5" width="17.5703125" style="1" customWidth="1"/>
    <col min="6" max="6" width="21.7109375" style="1" customWidth="1"/>
    <col min="7" max="7" width="14.42578125" style="1" customWidth="1"/>
    <col min="8" max="8" width="18.140625" style="1" customWidth="1"/>
    <col min="9" max="9" width="16.28515625" style="1" customWidth="1"/>
    <col min="10" max="10" width="14.42578125" style="1" customWidth="1"/>
    <col min="11" max="11" width="20.7109375" style="1" customWidth="1"/>
    <col min="12" max="12" width="25.7109375" style="1" customWidth="1"/>
    <col min="13" max="32" width="14.42578125" style="1" customWidth="1"/>
    <col min="33" max="16384" width="1.7109375" style="1"/>
  </cols>
  <sheetData>
    <row r="1" spans="1:32" s="2" customFormat="1" ht="12.75" customHeight="1" x14ac:dyDescent="0.25">
      <c r="A1" s="9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3" spans="1:32" ht="12.75" customHeight="1" x14ac:dyDescent="0.2">
      <c r="A3" s="217" t="s">
        <v>40</v>
      </c>
      <c r="B3" s="217" t="s">
        <v>41</v>
      </c>
      <c r="C3" s="217"/>
      <c r="D3" s="217" t="s">
        <v>42</v>
      </c>
      <c r="E3" s="217" t="s">
        <v>43</v>
      </c>
      <c r="F3" s="217"/>
      <c r="G3" s="217"/>
      <c r="H3" s="217" t="s">
        <v>44</v>
      </c>
      <c r="I3" s="217" t="s">
        <v>45</v>
      </c>
      <c r="J3" s="217" t="s">
        <v>2</v>
      </c>
      <c r="K3" s="218" t="s">
        <v>46</v>
      </c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</row>
    <row r="4" spans="1:32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17"/>
      <c r="I4" s="217"/>
      <c r="J4" s="217"/>
      <c r="K4" s="220" t="s">
        <v>425</v>
      </c>
      <c r="L4" s="223" t="s">
        <v>51</v>
      </c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1:32" ht="12.75" customHeight="1" x14ac:dyDescent="0.2">
      <c r="A5" s="217"/>
      <c r="B5" s="218" t="s">
        <v>47</v>
      </c>
      <c r="C5" s="218" t="s">
        <v>52</v>
      </c>
      <c r="D5" s="217"/>
      <c r="E5" s="219"/>
      <c r="F5" s="219"/>
      <c r="G5" s="219"/>
      <c r="H5" s="217"/>
      <c r="I5" s="217"/>
      <c r="J5" s="217"/>
      <c r="K5" s="220"/>
      <c r="L5" s="223" t="s">
        <v>53</v>
      </c>
      <c r="M5" s="223"/>
      <c r="N5" s="223"/>
      <c r="O5" s="223"/>
      <c r="P5" s="223"/>
      <c r="Q5" s="223"/>
      <c r="R5" s="223"/>
      <c r="S5" s="223"/>
      <c r="T5" s="223" t="s">
        <v>54</v>
      </c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32" ht="12.75" customHeight="1" x14ac:dyDescent="0.2">
      <c r="A6" s="217"/>
      <c r="B6" s="218"/>
      <c r="C6" s="218"/>
      <c r="D6" s="217"/>
      <c r="E6" s="219"/>
      <c r="F6" s="219"/>
      <c r="G6" s="219"/>
      <c r="H6" s="217"/>
      <c r="I6" s="217"/>
      <c r="J6" s="217"/>
      <c r="K6" s="220"/>
      <c r="L6" s="218" t="s">
        <v>55</v>
      </c>
      <c r="M6" s="218"/>
      <c r="N6" s="218"/>
      <c r="O6" s="218"/>
      <c r="P6" s="218"/>
      <c r="Q6" s="218"/>
      <c r="R6" s="218" t="s">
        <v>56</v>
      </c>
      <c r="S6" s="218"/>
      <c r="T6" s="218" t="s">
        <v>57</v>
      </c>
      <c r="U6" s="218" t="s">
        <v>58</v>
      </c>
      <c r="V6" s="218" t="s">
        <v>59</v>
      </c>
      <c r="W6" s="218" t="s">
        <v>60</v>
      </c>
      <c r="X6" s="218" t="s">
        <v>61</v>
      </c>
      <c r="Y6" s="218" t="s">
        <v>62</v>
      </c>
      <c r="Z6" s="218" t="s">
        <v>63</v>
      </c>
      <c r="AA6" s="218"/>
      <c r="AB6" s="218"/>
      <c r="AC6" s="218"/>
      <c r="AD6" s="218"/>
      <c r="AE6" s="218"/>
      <c r="AF6" s="218" t="s">
        <v>64</v>
      </c>
    </row>
    <row r="7" spans="1:32" ht="12.75" customHeight="1" x14ac:dyDescent="0.2">
      <c r="A7" s="217"/>
      <c r="B7" s="218"/>
      <c r="C7" s="218"/>
      <c r="D7" s="217"/>
      <c r="E7" s="219"/>
      <c r="F7" s="219"/>
      <c r="G7" s="219"/>
      <c r="H7" s="217"/>
      <c r="I7" s="217"/>
      <c r="J7" s="217"/>
      <c r="K7" s="220"/>
      <c r="L7" s="220" t="s">
        <v>65</v>
      </c>
      <c r="M7" s="218" t="s">
        <v>51</v>
      </c>
      <c r="N7" s="218"/>
      <c r="O7" s="218"/>
      <c r="P7" s="218"/>
      <c r="Q7" s="218"/>
      <c r="R7" s="220" t="s">
        <v>3</v>
      </c>
      <c r="S7" s="12" t="s">
        <v>66</v>
      </c>
      <c r="T7" s="218"/>
      <c r="U7" s="218"/>
      <c r="V7" s="218"/>
      <c r="W7" s="218"/>
      <c r="X7" s="218"/>
      <c r="Y7" s="218"/>
      <c r="Z7" s="220" t="s">
        <v>67</v>
      </c>
      <c r="AA7" s="218" t="s">
        <v>51</v>
      </c>
      <c r="AB7" s="218"/>
      <c r="AC7" s="218"/>
      <c r="AD7" s="218"/>
      <c r="AE7" s="218"/>
      <c r="AF7" s="218"/>
    </row>
    <row r="8" spans="1:32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17"/>
      <c r="K8" s="220"/>
      <c r="L8" s="220"/>
      <c r="M8" s="220" t="s">
        <v>68</v>
      </c>
      <c r="N8" s="220" t="s">
        <v>69</v>
      </c>
      <c r="O8" s="220" t="s">
        <v>70</v>
      </c>
      <c r="P8" s="220" t="s">
        <v>71</v>
      </c>
      <c r="Q8" s="220" t="s">
        <v>72</v>
      </c>
      <c r="R8" s="220"/>
      <c r="S8" s="218" t="s">
        <v>73</v>
      </c>
      <c r="T8" s="218"/>
      <c r="U8" s="218"/>
      <c r="V8" s="218"/>
      <c r="W8" s="218"/>
      <c r="X8" s="218"/>
      <c r="Y8" s="218"/>
      <c r="Z8" s="220"/>
      <c r="AA8" s="220" t="s">
        <v>74</v>
      </c>
      <c r="AB8" s="220" t="s">
        <v>69</v>
      </c>
      <c r="AC8" s="220" t="s">
        <v>70</v>
      </c>
      <c r="AD8" s="220" t="s">
        <v>71</v>
      </c>
      <c r="AE8" s="220" t="s">
        <v>72</v>
      </c>
      <c r="AF8" s="218"/>
    </row>
    <row r="9" spans="1:32" ht="12.7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17"/>
      <c r="K9" s="220"/>
      <c r="L9" s="220"/>
      <c r="M9" s="220"/>
      <c r="N9" s="220"/>
      <c r="O9" s="220"/>
      <c r="P9" s="220"/>
      <c r="Q9" s="220"/>
      <c r="R9" s="220"/>
      <c r="S9" s="218"/>
      <c r="T9" s="218"/>
      <c r="U9" s="218"/>
      <c r="V9" s="218"/>
      <c r="W9" s="218"/>
      <c r="X9" s="218"/>
      <c r="Y9" s="218"/>
      <c r="Z9" s="220"/>
      <c r="AA9" s="220"/>
      <c r="AB9" s="220"/>
      <c r="AC9" s="220"/>
      <c r="AD9" s="220"/>
      <c r="AE9" s="220"/>
      <c r="AF9" s="218"/>
    </row>
    <row r="10" spans="1:32" ht="227.25" customHeight="1" x14ac:dyDescent="0.2">
      <c r="A10" s="217"/>
      <c r="B10" s="218"/>
      <c r="C10" s="218"/>
      <c r="D10" s="217"/>
      <c r="E10" s="219"/>
      <c r="F10" s="219"/>
      <c r="G10" s="219"/>
      <c r="H10" s="217"/>
      <c r="I10" s="217"/>
      <c r="J10" s="217"/>
      <c r="K10" s="220"/>
      <c r="L10" s="220"/>
      <c r="M10" s="220"/>
      <c r="N10" s="220"/>
      <c r="O10" s="220"/>
      <c r="P10" s="220"/>
      <c r="Q10" s="220"/>
      <c r="R10" s="220"/>
      <c r="S10" s="218"/>
      <c r="T10" s="218"/>
      <c r="U10" s="218"/>
      <c r="V10" s="218"/>
      <c r="W10" s="218"/>
      <c r="X10" s="218"/>
      <c r="Y10" s="218"/>
      <c r="Z10" s="220"/>
      <c r="AA10" s="220"/>
      <c r="AB10" s="220"/>
      <c r="AC10" s="220"/>
      <c r="AD10" s="220"/>
      <c r="AE10" s="220"/>
      <c r="AF10" s="218"/>
    </row>
    <row r="11" spans="1:32" ht="12.75" customHeight="1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3">
        <v>24</v>
      </c>
      <c r="Y11" s="3">
        <v>25</v>
      </c>
      <c r="Z11" s="3">
        <v>26</v>
      </c>
      <c r="AA11" s="3">
        <v>27</v>
      </c>
      <c r="AB11" s="3">
        <v>28</v>
      </c>
      <c r="AC11" s="3">
        <v>29</v>
      </c>
      <c r="AD11" s="3">
        <v>30</v>
      </c>
      <c r="AE11" s="3">
        <v>31</v>
      </c>
      <c r="AF11" s="3">
        <v>32</v>
      </c>
    </row>
    <row r="12" spans="1:32" ht="12.75" customHeight="1" x14ac:dyDescent="0.2">
      <c r="A12" s="14" t="s">
        <v>75</v>
      </c>
      <c r="C12" s="15"/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99.75" customHeight="1" x14ac:dyDescent="0.2">
      <c r="A13" s="18" t="s">
        <v>21</v>
      </c>
      <c r="B13" s="4" t="s">
        <v>4</v>
      </c>
      <c r="C13" s="18" t="s">
        <v>76</v>
      </c>
      <c r="D13" s="18" t="s">
        <v>77</v>
      </c>
      <c r="E13" s="18" t="s">
        <v>78</v>
      </c>
      <c r="F13" s="18" t="s">
        <v>27</v>
      </c>
      <c r="G13" s="20" t="s">
        <v>11</v>
      </c>
      <c r="H13" s="21" t="s">
        <v>6</v>
      </c>
      <c r="I13" s="111" t="s">
        <v>24</v>
      </c>
      <c r="J13" s="4" t="s">
        <v>79</v>
      </c>
      <c r="K13" s="115" t="s">
        <v>126</v>
      </c>
      <c r="L13" s="115" t="s">
        <v>127</v>
      </c>
      <c r="M13" s="115" t="s">
        <v>128</v>
      </c>
      <c r="N13" s="115" t="s">
        <v>129</v>
      </c>
      <c r="O13" s="115" t="s">
        <v>130</v>
      </c>
      <c r="P13" s="115" t="s">
        <v>131</v>
      </c>
      <c r="Q13" s="115" t="s">
        <v>132</v>
      </c>
      <c r="R13" s="115" t="s">
        <v>133</v>
      </c>
      <c r="S13" s="115" t="s">
        <v>134</v>
      </c>
      <c r="T13" s="115" t="s">
        <v>135</v>
      </c>
      <c r="U13" s="115" t="s">
        <v>136</v>
      </c>
      <c r="V13" s="115" t="s">
        <v>137</v>
      </c>
      <c r="W13" s="115" t="s">
        <v>138</v>
      </c>
      <c r="X13" s="115" t="s">
        <v>139</v>
      </c>
      <c r="Y13" s="115" t="s">
        <v>140</v>
      </c>
      <c r="Z13" s="115" t="s">
        <v>141</v>
      </c>
      <c r="AA13" s="115" t="s">
        <v>142</v>
      </c>
      <c r="AB13" s="115" t="s">
        <v>143</v>
      </c>
      <c r="AC13" s="115" t="s">
        <v>144</v>
      </c>
      <c r="AD13" s="115" t="s">
        <v>145</v>
      </c>
      <c r="AE13" s="115" t="s">
        <v>146</v>
      </c>
      <c r="AF13" s="115" t="s">
        <v>147</v>
      </c>
    </row>
    <row r="14" spans="1:32" ht="12.75" customHeight="1" x14ac:dyDescent="0.2">
      <c r="A14" s="15" t="s">
        <v>29</v>
      </c>
      <c r="C14" s="15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2.75" customHeight="1" x14ac:dyDescent="0.2">
      <c r="B15" s="221"/>
      <c r="C15" s="221"/>
      <c r="D15" s="221"/>
      <c r="E15" s="22"/>
      <c r="F15" s="222" t="s">
        <v>30</v>
      </c>
      <c r="G15" s="222"/>
      <c r="H15" s="23"/>
      <c r="I15" s="24"/>
      <c r="J15" s="25">
        <v>900000</v>
      </c>
      <c r="K15" s="115" t="s">
        <v>331</v>
      </c>
      <c r="L15" s="115" t="s">
        <v>332</v>
      </c>
      <c r="M15" s="115" t="s">
        <v>333</v>
      </c>
      <c r="N15" s="115" t="s">
        <v>334</v>
      </c>
      <c r="O15" s="115" t="s">
        <v>335</v>
      </c>
      <c r="P15" s="115" t="s">
        <v>336</v>
      </c>
      <c r="Q15" s="115" t="s">
        <v>337</v>
      </c>
      <c r="R15" s="115" t="s">
        <v>338</v>
      </c>
      <c r="S15" s="115" t="s">
        <v>339</v>
      </c>
      <c r="T15" s="115" t="s">
        <v>340</v>
      </c>
      <c r="U15" s="115" t="s">
        <v>341</v>
      </c>
      <c r="V15" s="115" t="s">
        <v>342</v>
      </c>
      <c r="W15" s="115" t="s">
        <v>343</v>
      </c>
      <c r="X15" s="115" t="s">
        <v>344</v>
      </c>
      <c r="Y15" s="115" t="s">
        <v>345</v>
      </c>
      <c r="Z15" s="115" t="s">
        <v>346</v>
      </c>
      <c r="AA15" s="115" t="s">
        <v>347</v>
      </c>
      <c r="AB15" s="115" t="s">
        <v>348</v>
      </c>
      <c r="AC15" s="115" t="s">
        <v>349</v>
      </c>
      <c r="AD15" s="115" t="s">
        <v>350</v>
      </c>
      <c r="AE15" s="115" t="s">
        <v>351</v>
      </c>
      <c r="AF15" s="115" t="s">
        <v>352</v>
      </c>
    </row>
  </sheetData>
  <mergeCells count="45">
    <mergeCell ref="T5:AF5"/>
    <mergeCell ref="AD8:AD10"/>
    <mergeCell ref="AE8:AE10"/>
    <mergeCell ref="S8:S10"/>
    <mergeCell ref="AB8:AB10"/>
    <mergeCell ref="Y6:Y10"/>
    <mergeCell ref="Z6:AE6"/>
    <mergeCell ref="I3:I10"/>
    <mergeCell ref="B15:D15"/>
    <mergeCell ref="F15:G15"/>
    <mergeCell ref="O8:O10"/>
    <mergeCell ref="P8:P10"/>
    <mergeCell ref="Q8:Q10"/>
    <mergeCell ref="J3:J10"/>
    <mergeCell ref="K3:AF3"/>
    <mergeCell ref="E4:E10"/>
    <mergeCell ref="V6:V10"/>
    <mergeCell ref="K4:K10"/>
    <mergeCell ref="L4:AF4"/>
    <mergeCell ref="L5:S5"/>
    <mergeCell ref="AF6:AF10"/>
    <mergeCell ref="L7:L10"/>
    <mergeCell ref="M7:Q7"/>
    <mergeCell ref="R7:R10"/>
    <mergeCell ref="Z7:Z10"/>
    <mergeCell ref="AA7:AE7"/>
    <mergeCell ref="M8:M10"/>
    <mergeCell ref="N8:N10"/>
    <mergeCell ref="R6:S6"/>
    <mergeCell ref="T6:T10"/>
    <mergeCell ref="U6:U10"/>
    <mergeCell ref="W6:W10"/>
    <mergeCell ref="L6:Q6"/>
    <mergeCell ref="X6:X10"/>
    <mergeCell ref="AC8:AC10"/>
    <mergeCell ref="AA8:AA10"/>
    <mergeCell ref="A3:A10"/>
    <mergeCell ref="B3:C4"/>
    <mergeCell ref="D3:D10"/>
    <mergeCell ref="E3:G3"/>
    <mergeCell ref="H3:H10"/>
    <mergeCell ref="B5:B10"/>
    <mergeCell ref="C5:C10"/>
    <mergeCell ref="F4:F10"/>
    <mergeCell ref="G4:G10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colBreaks count="1" manualBreakCount="1">
    <brk id="1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CZ135"/>
  <sheetViews>
    <sheetView zoomScaleNormal="100" zoomScaleSheetLayoutView="10" workbookViewId="0">
      <selection activeCell="L45" sqref="L45"/>
    </sheetView>
  </sheetViews>
  <sheetFormatPr defaultColWidth="15.7109375" defaultRowHeight="12.75" x14ac:dyDescent="0.2"/>
  <cols>
    <col min="1" max="1" width="15.7109375" style="124"/>
    <col min="2" max="2" width="18" style="124" customWidth="1"/>
    <col min="3" max="4" width="55.7109375" style="124" customWidth="1"/>
    <col min="5" max="6" width="23.140625" style="124" customWidth="1"/>
    <col min="7" max="7" width="32.85546875" style="124" customWidth="1"/>
    <col min="8" max="8" width="23.28515625" style="124" customWidth="1"/>
    <col min="9" max="9" width="17.42578125" style="124" bestFit="1" customWidth="1"/>
    <col min="10" max="11" width="15.140625" style="124" customWidth="1"/>
    <col min="12" max="12" width="21" style="124" customWidth="1"/>
    <col min="13" max="13" width="15.140625" style="124" customWidth="1"/>
    <col min="14" max="14" width="18.85546875" style="124" bestFit="1" customWidth="1"/>
    <col min="15" max="15" width="17.42578125" style="124" bestFit="1" customWidth="1"/>
    <col min="16" max="16" width="15.140625" style="124" customWidth="1"/>
    <col min="17" max="17" width="17.140625" style="124" customWidth="1"/>
    <col min="18" max="18" width="18.85546875" style="124" bestFit="1" customWidth="1"/>
    <col min="19" max="33" width="15.140625" style="124" customWidth="1"/>
    <col min="34" max="34" width="29.140625" style="124" customWidth="1"/>
    <col min="35" max="37" width="15.140625" style="124" customWidth="1"/>
    <col min="38" max="49" width="15.5703125" style="124" customWidth="1"/>
    <col min="50" max="50" width="15.140625" style="124" customWidth="1"/>
    <col min="51" max="51" width="20.85546875" style="124" customWidth="1"/>
    <col min="52" max="54" width="15.140625" style="124" customWidth="1"/>
    <col min="55" max="55" width="18.140625" style="124" customWidth="1"/>
    <col min="56" max="85" width="15.140625" style="124" customWidth="1"/>
    <col min="86" max="88" width="15.140625" style="118" customWidth="1"/>
    <col min="89" max="89" width="25.85546875" style="118" customWidth="1"/>
    <col min="90" max="91" width="25.85546875" style="124" customWidth="1"/>
    <col min="92" max="92" width="25.85546875" style="118" customWidth="1"/>
    <col min="93" max="93" width="15.140625" style="124" customWidth="1"/>
    <col min="94" max="100" width="15.140625" style="118" customWidth="1"/>
    <col min="101" max="102" width="15.7109375" style="118" customWidth="1"/>
    <col min="103" max="103" width="32" style="125" customWidth="1"/>
    <col min="104" max="104" width="32.5703125" style="124" customWidth="1"/>
    <col min="105" max="16384" width="15.7109375" style="124"/>
  </cols>
  <sheetData>
    <row r="2" spans="2:103" s="130" customFormat="1" ht="14.25" x14ac:dyDescent="0.2">
      <c r="B2" s="130" t="s">
        <v>503</v>
      </c>
      <c r="CH2" s="126"/>
      <c r="CI2" s="126"/>
      <c r="CJ2" s="126"/>
      <c r="CK2" s="126"/>
      <c r="CN2" s="126"/>
      <c r="CP2" s="126"/>
      <c r="CQ2" s="126"/>
      <c r="CR2" s="126"/>
      <c r="CS2" s="126"/>
      <c r="CT2" s="126"/>
      <c r="CU2" s="126"/>
      <c r="CV2" s="126"/>
      <c r="CW2" s="126"/>
      <c r="CX2" s="126"/>
      <c r="CY2" s="131"/>
    </row>
    <row r="3" spans="2:103" s="130" customFormat="1" ht="14.25" x14ac:dyDescent="0.2">
      <c r="B3" s="130" t="s">
        <v>504</v>
      </c>
      <c r="M3" s="133" t="s">
        <v>505</v>
      </c>
      <c r="N3" s="133"/>
      <c r="O3" s="133"/>
      <c r="P3" s="133"/>
      <c r="Q3" s="133"/>
      <c r="CH3" s="126"/>
      <c r="CI3" s="126"/>
      <c r="CJ3" s="126"/>
      <c r="CK3" s="126"/>
      <c r="CN3" s="126"/>
      <c r="CP3" s="126"/>
      <c r="CQ3" s="126"/>
      <c r="CR3" s="126"/>
      <c r="CS3" s="126"/>
      <c r="CT3" s="126"/>
      <c r="CU3" s="126"/>
      <c r="CV3" s="126"/>
      <c r="CW3" s="126"/>
      <c r="CX3" s="126"/>
      <c r="CY3" s="131"/>
    </row>
    <row r="4" spans="2:103" s="130" customFormat="1" ht="14.25" x14ac:dyDescent="0.2">
      <c r="B4" s="130" t="s">
        <v>506</v>
      </c>
      <c r="CH4" s="126"/>
      <c r="CI4" s="126"/>
      <c r="CJ4" s="126"/>
      <c r="CK4" s="126"/>
      <c r="CN4" s="126"/>
      <c r="CP4" s="126"/>
      <c r="CQ4" s="126"/>
      <c r="CR4" s="126"/>
      <c r="CS4" s="126"/>
      <c r="CT4" s="126"/>
      <c r="CU4" s="126"/>
      <c r="CV4" s="126"/>
      <c r="CW4" s="126"/>
      <c r="CX4" s="126"/>
      <c r="CY4" s="131"/>
    </row>
    <row r="5" spans="2:103" s="130" customFormat="1" ht="14.25" x14ac:dyDescent="0.2">
      <c r="B5" s="130" t="s">
        <v>507</v>
      </c>
      <c r="M5" s="137" t="s">
        <v>534</v>
      </c>
      <c r="N5" s="137"/>
      <c r="O5" s="137"/>
      <c r="P5" s="137"/>
      <c r="Q5" s="137"/>
      <c r="CH5" s="126"/>
      <c r="CI5" s="126"/>
      <c r="CJ5" s="126"/>
      <c r="CK5" s="126"/>
      <c r="CN5" s="126"/>
      <c r="CP5" s="126"/>
      <c r="CQ5" s="126"/>
      <c r="CR5" s="126"/>
      <c r="CS5" s="126"/>
      <c r="CT5" s="126"/>
      <c r="CU5" s="126"/>
      <c r="CV5" s="126"/>
      <c r="CW5" s="126"/>
      <c r="CX5" s="126"/>
      <c r="CY5" s="131"/>
    </row>
    <row r="6" spans="2:103" s="130" customFormat="1" ht="14.25" x14ac:dyDescent="0.2">
      <c r="B6" s="130" t="s">
        <v>508</v>
      </c>
      <c r="CH6" s="126"/>
      <c r="CI6" s="126"/>
      <c r="CJ6" s="126"/>
      <c r="CK6" s="126"/>
      <c r="CN6" s="126"/>
      <c r="CP6" s="126"/>
      <c r="CQ6" s="126"/>
      <c r="CR6" s="126"/>
      <c r="CS6" s="126"/>
      <c r="CT6" s="126"/>
      <c r="CU6" s="126"/>
      <c r="CV6" s="126"/>
      <c r="CW6" s="126"/>
      <c r="CX6" s="126"/>
      <c r="CY6" s="131"/>
    </row>
    <row r="7" spans="2:103" s="130" customFormat="1" ht="14.25" x14ac:dyDescent="0.2">
      <c r="B7" s="130" t="s">
        <v>509</v>
      </c>
      <c r="M7" s="155" t="s">
        <v>524</v>
      </c>
      <c r="N7" s="155"/>
      <c r="O7" s="155"/>
      <c r="P7" s="155"/>
      <c r="Q7" s="155"/>
      <c r="CH7" s="126"/>
      <c r="CI7" s="126"/>
      <c r="CJ7" s="126"/>
      <c r="CK7" s="126"/>
      <c r="CN7" s="126"/>
      <c r="CP7" s="126"/>
      <c r="CQ7" s="126"/>
      <c r="CR7" s="126"/>
      <c r="CS7" s="126"/>
      <c r="CT7" s="126"/>
      <c r="CU7" s="126"/>
      <c r="CV7" s="126"/>
      <c r="CW7" s="126"/>
      <c r="CX7" s="126"/>
      <c r="CY7" s="131"/>
    </row>
    <row r="8" spans="2:103" s="130" customFormat="1" ht="14.25" x14ac:dyDescent="0.2">
      <c r="CH8" s="126"/>
      <c r="CI8" s="126"/>
      <c r="CJ8" s="126"/>
      <c r="CK8" s="126"/>
      <c r="CN8" s="126"/>
      <c r="CP8" s="126"/>
      <c r="CQ8" s="126"/>
      <c r="CR8" s="126"/>
      <c r="CS8" s="126"/>
      <c r="CT8" s="126"/>
      <c r="CU8" s="126"/>
      <c r="CV8" s="126"/>
      <c r="CW8" s="126"/>
      <c r="CX8" s="126"/>
      <c r="CY8" s="131"/>
    </row>
    <row r="9" spans="2:103" s="130" customFormat="1" ht="14.25" x14ac:dyDescent="0.2">
      <c r="B9" s="130" t="s">
        <v>510</v>
      </c>
      <c r="CH9" s="126"/>
      <c r="CI9" s="126"/>
      <c r="CJ9" s="126"/>
      <c r="CK9" s="126"/>
      <c r="CN9" s="126"/>
      <c r="CP9" s="126"/>
      <c r="CQ9" s="126"/>
      <c r="CR9" s="126"/>
      <c r="CS9" s="126"/>
      <c r="CT9" s="126"/>
      <c r="CU9" s="126"/>
      <c r="CV9" s="126"/>
      <c r="CW9" s="126"/>
      <c r="CX9" s="126"/>
      <c r="CY9" s="131"/>
    </row>
    <row r="10" spans="2:103" s="130" customFormat="1" ht="14.25" x14ac:dyDescent="0.2">
      <c r="B10" s="130" t="s">
        <v>511</v>
      </c>
      <c r="CH10" s="126"/>
      <c r="CI10" s="126"/>
      <c r="CJ10" s="126"/>
      <c r="CK10" s="126"/>
      <c r="CN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31"/>
    </row>
    <row r="11" spans="2:103" s="130" customFormat="1" ht="14.25" x14ac:dyDescent="0.2">
      <c r="B11" s="130" t="s">
        <v>512</v>
      </c>
      <c r="CH11" s="126"/>
      <c r="CI11" s="126"/>
      <c r="CJ11" s="126"/>
      <c r="CK11" s="126"/>
      <c r="CN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31"/>
    </row>
    <row r="12" spans="2:103" s="130" customFormat="1" ht="14.25" x14ac:dyDescent="0.2">
      <c r="CH12" s="126"/>
      <c r="CI12" s="126"/>
      <c r="CJ12" s="126"/>
      <c r="CK12" s="126"/>
      <c r="CN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31"/>
    </row>
    <row r="13" spans="2:103" s="130" customFormat="1" ht="14.25" x14ac:dyDescent="0.2">
      <c r="B13" s="130" t="s">
        <v>513</v>
      </c>
      <c r="CH13" s="126"/>
      <c r="CI13" s="126"/>
      <c r="CJ13" s="126"/>
      <c r="CK13" s="126"/>
      <c r="CN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31"/>
    </row>
    <row r="14" spans="2:103" s="130" customFormat="1" ht="14.25" x14ac:dyDescent="0.2">
      <c r="B14" s="130" t="s">
        <v>514</v>
      </c>
      <c r="CH14" s="126"/>
      <c r="CI14" s="126"/>
      <c r="CJ14" s="126"/>
      <c r="CK14" s="126"/>
      <c r="CN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31"/>
    </row>
    <row r="15" spans="2:103" s="130" customFormat="1" ht="14.25" x14ac:dyDescent="0.2">
      <c r="B15" s="130" t="s">
        <v>515</v>
      </c>
      <c r="CH15" s="126"/>
      <c r="CI15" s="126"/>
      <c r="CJ15" s="126"/>
      <c r="CK15" s="126"/>
      <c r="CN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31"/>
    </row>
    <row r="16" spans="2:103" s="130" customFormat="1" ht="14.25" x14ac:dyDescent="0.2">
      <c r="B16" s="130" t="s">
        <v>516</v>
      </c>
      <c r="CH16" s="126"/>
      <c r="CI16" s="126"/>
      <c r="CJ16" s="126"/>
      <c r="CK16" s="126"/>
      <c r="CN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31"/>
    </row>
    <row r="17" spans="1:104" ht="81.75" customHeight="1" x14ac:dyDescent="0.25">
      <c r="B17" s="138" t="s">
        <v>521</v>
      </c>
    </row>
    <row r="18" spans="1:104" s="118" customFormat="1" x14ac:dyDescent="0.2">
      <c r="A18" s="117"/>
      <c r="B18" s="183"/>
      <c r="C18" s="117"/>
      <c r="D18" s="117"/>
      <c r="E18" s="117"/>
      <c r="F18" s="135"/>
      <c r="G18" s="135"/>
      <c r="H18" s="251" t="s">
        <v>498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2"/>
      <c r="AL18" s="253" t="s">
        <v>489</v>
      </c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2"/>
      <c r="CX18" s="196"/>
      <c r="CY18" s="247" t="s">
        <v>258</v>
      </c>
      <c r="CZ18" s="265" t="s">
        <v>552</v>
      </c>
    </row>
    <row r="19" spans="1:104" s="118" customFormat="1" ht="36" customHeight="1" x14ac:dyDescent="0.2">
      <c r="A19" s="261" t="s">
        <v>736</v>
      </c>
      <c r="B19" s="267" t="s">
        <v>707</v>
      </c>
      <c r="C19" s="236" t="s">
        <v>705</v>
      </c>
      <c r="D19" s="236" t="s">
        <v>704</v>
      </c>
      <c r="E19" s="270" t="s">
        <v>495</v>
      </c>
      <c r="F19" s="243" t="s">
        <v>550</v>
      </c>
      <c r="G19" s="136"/>
      <c r="H19" s="242" t="s">
        <v>497</v>
      </c>
      <c r="I19" s="239"/>
      <c r="J19" s="239"/>
      <c r="K19" s="239"/>
      <c r="L19" s="239"/>
      <c r="M19" s="239"/>
      <c r="N19" s="240" t="s">
        <v>492</v>
      </c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195" t="s">
        <v>735</v>
      </c>
      <c r="AI19" s="240" t="s">
        <v>520</v>
      </c>
      <c r="AJ19" s="241"/>
      <c r="AK19" s="242"/>
      <c r="AL19" s="255" t="s">
        <v>493</v>
      </c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7"/>
      <c r="BB19" s="240" t="s">
        <v>447</v>
      </c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2"/>
      <c r="BN19" s="240" t="s">
        <v>459</v>
      </c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2"/>
      <c r="BZ19" s="240" t="s">
        <v>494</v>
      </c>
      <c r="CA19" s="241"/>
      <c r="CB19" s="241"/>
      <c r="CC19" s="241"/>
      <c r="CD19" s="241"/>
      <c r="CE19" s="241"/>
      <c r="CF19" s="242"/>
      <c r="CG19" s="240" t="s">
        <v>478</v>
      </c>
      <c r="CH19" s="241"/>
      <c r="CI19" s="241"/>
      <c r="CJ19" s="242"/>
      <c r="CK19" s="240" t="s">
        <v>500</v>
      </c>
      <c r="CL19" s="241"/>
      <c r="CM19" s="241"/>
      <c r="CN19" s="242"/>
      <c r="CO19" s="240" t="s">
        <v>480</v>
      </c>
      <c r="CP19" s="241"/>
      <c r="CQ19" s="241"/>
      <c r="CR19" s="241"/>
      <c r="CS19" s="241"/>
      <c r="CT19" s="241"/>
      <c r="CU19" s="241"/>
      <c r="CV19" s="241"/>
      <c r="CW19" s="242"/>
      <c r="CX19" s="245" t="s">
        <v>251</v>
      </c>
      <c r="CY19" s="248"/>
      <c r="CZ19" s="248"/>
    </row>
    <row r="20" spans="1:104" s="118" customFormat="1" ht="63.75" customHeight="1" x14ac:dyDescent="0.2">
      <c r="A20" s="262"/>
      <c r="B20" s="268"/>
      <c r="C20" s="237"/>
      <c r="D20" s="237"/>
      <c r="E20" s="270"/>
      <c r="F20" s="264"/>
      <c r="G20" s="243" t="s">
        <v>490</v>
      </c>
      <c r="H20" s="239" t="s">
        <v>517</v>
      </c>
      <c r="I20" s="239"/>
      <c r="J20" s="239"/>
      <c r="K20" s="239"/>
      <c r="L20" s="240" t="s">
        <v>71</v>
      </c>
      <c r="M20" s="242"/>
      <c r="N20" s="245" t="s">
        <v>490</v>
      </c>
      <c r="O20" s="240" t="s">
        <v>525</v>
      </c>
      <c r="P20" s="241"/>
      <c r="Q20" s="241"/>
      <c r="R20" s="258" t="s">
        <v>518</v>
      </c>
      <c r="S20" s="259"/>
      <c r="T20" s="259"/>
      <c r="U20" s="260"/>
      <c r="V20" s="240" t="s">
        <v>734</v>
      </c>
      <c r="W20" s="241"/>
      <c r="X20" s="241"/>
      <c r="Y20" s="242"/>
      <c r="Z20" s="240" t="s">
        <v>531</v>
      </c>
      <c r="AA20" s="241"/>
      <c r="AB20" s="241"/>
      <c r="AC20" s="242"/>
      <c r="AD20" s="240" t="s">
        <v>519</v>
      </c>
      <c r="AE20" s="241"/>
      <c r="AF20" s="241"/>
      <c r="AG20" s="242"/>
      <c r="AH20" s="245" t="s">
        <v>732</v>
      </c>
      <c r="AI20" s="239" t="s">
        <v>490</v>
      </c>
      <c r="AJ20" s="239" t="s">
        <v>430</v>
      </c>
      <c r="AK20" s="239" t="s">
        <v>491</v>
      </c>
      <c r="AL20" s="239" t="s">
        <v>490</v>
      </c>
      <c r="AM20" s="239" t="s">
        <v>432</v>
      </c>
      <c r="AN20" s="239"/>
      <c r="AO20" s="239"/>
      <c r="AP20" s="239"/>
      <c r="AQ20" s="239"/>
      <c r="AR20" s="239" t="s">
        <v>437</v>
      </c>
      <c r="AS20" s="239"/>
      <c r="AT20" s="239"/>
      <c r="AU20" s="239" t="s">
        <v>440</v>
      </c>
      <c r="AV20" s="239"/>
      <c r="AW20" s="239"/>
      <c r="AX20" s="239" t="s">
        <v>443</v>
      </c>
      <c r="AY20" s="239"/>
      <c r="AZ20" s="239"/>
      <c r="BA20" s="266" t="s">
        <v>446</v>
      </c>
      <c r="BB20" s="245" t="s">
        <v>490</v>
      </c>
      <c r="BC20" s="239" t="s">
        <v>448</v>
      </c>
      <c r="BD20" s="239" t="s">
        <v>449</v>
      </c>
      <c r="BE20" s="239" t="s">
        <v>450</v>
      </c>
      <c r="BF20" s="239" t="s">
        <v>451</v>
      </c>
      <c r="BG20" s="239" t="s">
        <v>452</v>
      </c>
      <c r="BH20" s="239" t="s">
        <v>453</v>
      </c>
      <c r="BI20" s="239" t="s">
        <v>454</v>
      </c>
      <c r="BJ20" s="239" t="s">
        <v>455</v>
      </c>
      <c r="BK20" s="239" t="s">
        <v>456</v>
      </c>
      <c r="BL20" s="239" t="s">
        <v>457</v>
      </c>
      <c r="BM20" s="239" t="s">
        <v>458</v>
      </c>
      <c r="BN20" s="245" t="s">
        <v>490</v>
      </c>
      <c r="BO20" s="239" t="s">
        <v>460</v>
      </c>
      <c r="BP20" s="239" t="s">
        <v>461</v>
      </c>
      <c r="BQ20" s="239" t="s">
        <v>462</v>
      </c>
      <c r="BR20" s="239" t="s">
        <v>463</v>
      </c>
      <c r="BS20" s="239" t="s">
        <v>464</v>
      </c>
      <c r="BT20" s="239" t="s">
        <v>465</v>
      </c>
      <c r="BU20" s="239" t="s">
        <v>466</v>
      </c>
      <c r="BV20" s="239" t="s">
        <v>467</v>
      </c>
      <c r="BW20" s="239" t="s">
        <v>468</v>
      </c>
      <c r="BX20" s="239" t="s">
        <v>469</v>
      </c>
      <c r="BY20" s="239" t="s">
        <v>470</v>
      </c>
      <c r="BZ20" s="239" t="s">
        <v>490</v>
      </c>
      <c r="CA20" s="239" t="s">
        <v>499</v>
      </c>
      <c r="CB20" s="239" t="s">
        <v>471</v>
      </c>
      <c r="CC20" s="239" t="s">
        <v>472</v>
      </c>
      <c r="CD20" s="239" t="s">
        <v>473</v>
      </c>
      <c r="CE20" s="239" t="s">
        <v>474</v>
      </c>
      <c r="CF20" s="239" t="s">
        <v>475</v>
      </c>
      <c r="CG20" s="239" t="s">
        <v>490</v>
      </c>
      <c r="CH20" s="239" t="s">
        <v>479</v>
      </c>
      <c r="CI20" s="239" t="s">
        <v>476</v>
      </c>
      <c r="CJ20" s="239" t="s">
        <v>477</v>
      </c>
      <c r="CK20" s="239" t="s">
        <v>490</v>
      </c>
      <c r="CL20" s="245" t="s">
        <v>517</v>
      </c>
      <c r="CM20" s="240" t="s">
        <v>71</v>
      </c>
      <c r="CN20" s="242"/>
      <c r="CO20" s="239" t="s">
        <v>490</v>
      </c>
      <c r="CP20" s="239" t="s">
        <v>481</v>
      </c>
      <c r="CQ20" s="239" t="s">
        <v>482</v>
      </c>
      <c r="CR20" s="239" t="s">
        <v>483</v>
      </c>
      <c r="CS20" s="239" t="s">
        <v>484</v>
      </c>
      <c r="CT20" s="239" t="s">
        <v>485</v>
      </c>
      <c r="CU20" s="239" t="s">
        <v>486</v>
      </c>
      <c r="CV20" s="239" t="s">
        <v>487</v>
      </c>
      <c r="CW20" s="239" t="s">
        <v>488</v>
      </c>
      <c r="CX20" s="250"/>
      <c r="CY20" s="248"/>
      <c r="CZ20" s="248"/>
    </row>
    <row r="21" spans="1:104" s="123" customFormat="1" ht="123" customHeight="1" x14ac:dyDescent="0.2">
      <c r="A21" s="263"/>
      <c r="B21" s="269"/>
      <c r="C21" s="238"/>
      <c r="D21" s="238"/>
      <c r="E21" s="270"/>
      <c r="F21" s="244"/>
      <c r="G21" s="244"/>
      <c r="H21" s="121" t="s">
        <v>490</v>
      </c>
      <c r="I21" s="194" t="s">
        <v>426</v>
      </c>
      <c r="J21" s="194" t="s">
        <v>427</v>
      </c>
      <c r="K21" s="194" t="s">
        <v>428</v>
      </c>
      <c r="L21" s="122" t="s">
        <v>490</v>
      </c>
      <c r="M21" s="194" t="s">
        <v>429</v>
      </c>
      <c r="N21" s="250"/>
      <c r="O21" s="122" t="s">
        <v>490</v>
      </c>
      <c r="P21" s="194" t="s">
        <v>430</v>
      </c>
      <c r="Q21" s="194" t="s">
        <v>537</v>
      </c>
      <c r="R21" s="122" t="s">
        <v>490</v>
      </c>
      <c r="S21" s="194" t="s">
        <v>430</v>
      </c>
      <c r="T21" s="194" t="s">
        <v>491</v>
      </c>
      <c r="U21" s="194" t="s">
        <v>431</v>
      </c>
      <c r="V21" s="122" t="s">
        <v>490</v>
      </c>
      <c r="W21" s="194" t="s">
        <v>430</v>
      </c>
      <c r="X21" s="194" t="s">
        <v>491</v>
      </c>
      <c r="Y21" s="194" t="s">
        <v>431</v>
      </c>
      <c r="Z21" s="122" t="s">
        <v>490</v>
      </c>
      <c r="AA21" s="194" t="s">
        <v>430</v>
      </c>
      <c r="AB21" s="194" t="s">
        <v>491</v>
      </c>
      <c r="AC21" s="194" t="s">
        <v>431</v>
      </c>
      <c r="AD21" s="122" t="s">
        <v>490</v>
      </c>
      <c r="AE21" s="194" t="s">
        <v>430</v>
      </c>
      <c r="AF21" s="194" t="s">
        <v>491</v>
      </c>
      <c r="AG21" s="194" t="s">
        <v>431</v>
      </c>
      <c r="AH21" s="246"/>
      <c r="AI21" s="239"/>
      <c r="AJ21" s="239"/>
      <c r="AK21" s="239"/>
      <c r="AL21" s="239"/>
      <c r="AM21" s="122" t="s">
        <v>490</v>
      </c>
      <c r="AN21" s="194" t="s">
        <v>433</v>
      </c>
      <c r="AO21" s="194" t="s">
        <v>434</v>
      </c>
      <c r="AP21" s="194" t="s">
        <v>435</v>
      </c>
      <c r="AQ21" s="194" t="s">
        <v>436</v>
      </c>
      <c r="AR21" s="122" t="s">
        <v>490</v>
      </c>
      <c r="AS21" s="194" t="s">
        <v>438</v>
      </c>
      <c r="AT21" s="194" t="s">
        <v>439</v>
      </c>
      <c r="AU21" s="122" t="s">
        <v>490</v>
      </c>
      <c r="AV21" s="194" t="s">
        <v>441</v>
      </c>
      <c r="AW21" s="194" t="s">
        <v>442</v>
      </c>
      <c r="AX21" s="122" t="s">
        <v>490</v>
      </c>
      <c r="AY21" s="194" t="s">
        <v>444</v>
      </c>
      <c r="AZ21" s="194" t="s">
        <v>445</v>
      </c>
      <c r="BA21" s="266"/>
      <c r="BB21" s="254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54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46"/>
      <c r="CM21" s="122" t="s">
        <v>30</v>
      </c>
      <c r="CN21" s="194" t="s">
        <v>429</v>
      </c>
      <c r="CO21" s="239"/>
      <c r="CP21" s="239"/>
      <c r="CQ21" s="239"/>
      <c r="CR21" s="239"/>
      <c r="CS21" s="239"/>
      <c r="CT21" s="239"/>
      <c r="CU21" s="239"/>
      <c r="CV21" s="239"/>
      <c r="CW21" s="239"/>
      <c r="CX21" s="246"/>
      <c r="CY21" s="249"/>
      <c r="CZ21" s="249"/>
    </row>
    <row r="22" spans="1:104" s="126" customFormat="1" ht="14.25" x14ac:dyDescent="0.2">
      <c r="A22" s="127">
        <v>1</v>
      </c>
      <c r="B22" s="127">
        <v>2</v>
      </c>
      <c r="C22" s="127">
        <v>3</v>
      </c>
      <c r="D22" s="127">
        <v>4</v>
      </c>
      <c r="E22" s="127">
        <v>5</v>
      </c>
      <c r="F22" s="127">
        <v>6</v>
      </c>
      <c r="G22" s="127">
        <v>7</v>
      </c>
      <c r="H22" s="127">
        <v>8</v>
      </c>
      <c r="I22" s="127">
        <v>9</v>
      </c>
      <c r="J22" s="127">
        <v>10</v>
      </c>
      <c r="K22" s="127">
        <v>11</v>
      </c>
      <c r="L22" s="127">
        <v>12</v>
      </c>
      <c r="M22" s="127">
        <v>13</v>
      </c>
      <c r="N22" s="127">
        <v>14</v>
      </c>
      <c r="O22" s="127">
        <v>15</v>
      </c>
      <c r="P22" s="127">
        <v>16</v>
      </c>
      <c r="Q22" s="127">
        <v>17</v>
      </c>
      <c r="R22" s="127">
        <v>18</v>
      </c>
      <c r="S22" s="127">
        <v>19</v>
      </c>
      <c r="T22" s="127">
        <v>20</v>
      </c>
      <c r="U22" s="127">
        <v>21</v>
      </c>
      <c r="V22" s="127">
        <v>22</v>
      </c>
      <c r="W22" s="127">
        <v>23</v>
      </c>
      <c r="X22" s="127">
        <v>24</v>
      </c>
      <c r="Y22" s="127">
        <v>25</v>
      </c>
      <c r="Z22" s="127">
        <v>26</v>
      </c>
      <c r="AA22" s="127">
        <v>27</v>
      </c>
      <c r="AB22" s="127">
        <v>28</v>
      </c>
      <c r="AC22" s="127">
        <v>29</v>
      </c>
      <c r="AD22" s="127">
        <v>30</v>
      </c>
      <c r="AE22" s="127">
        <v>31</v>
      </c>
      <c r="AF22" s="127">
        <v>32</v>
      </c>
      <c r="AG22" s="127">
        <v>33</v>
      </c>
      <c r="AH22" s="127">
        <v>34</v>
      </c>
      <c r="AI22" s="127">
        <v>35</v>
      </c>
      <c r="AJ22" s="127">
        <v>36</v>
      </c>
      <c r="AK22" s="127">
        <v>37</v>
      </c>
      <c r="AL22" s="127">
        <v>38</v>
      </c>
      <c r="AM22" s="127">
        <v>39</v>
      </c>
      <c r="AN22" s="127">
        <v>40</v>
      </c>
      <c r="AO22" s="127">
        <v>41</v>
      </c>
      <c r="AP22" s="127">
        <v>42</v>
      </c>
      <c r="AQ22" s="127">
        <v>43</v>
      </c>
      <c r="AR22" s="127">
        <v>44</v>
      </c>
      <c r="AS22" s="127">
        <v>45</v>
      </c>
      <c r="AT22" s="127">
        <v>46</v>
      </c>
      <c r="AU22" s="127">
        <v>47</v>
      </c>
      <c r="AV22" s="127">
        <v>48</v>
      </c>
      <c r="AW22" s="127">
        <v>49</v>
      </c>
      <c r="AX22" s="127">
        <v>50</v>
      </c>
      <c r="AY22" s="127">
        <v>51</v>
      </c>
      <c r="AZ22" s="127">
        <v>52</v>
      </c>
      <c r="BA22" s="127">
        <v>53</v>
      </c>
      <c r="BB22" s="127">
        <v>54</v>
      </c>
      <c r="BC22" s="127">
        <v>55</v>
      </c>
      <c r="BD22" s="127">
        <v>56</v>
      </c>
      <c r="BE22" s="127">
        <v>57</v>
      </c>
      <c r="BF22" s="127">
        <v>58</v>
      </c>
      <c r="BG22" s="127">
        <v>59</v>
      </c>
      <c r="BH22" s="127">
        <v>60</v>
      </c>
      <c r="BI22" s="127">
        <v>61</v>
      </c>
      <c r="BJ22" s="127">
        <v>62</v>
      </c>
      <c r="BK22" s="127">
        <v>63</v>
      </c>
      <c r="BL22" s="127">
        <v>64</v>
      </c>
      <c r="BM22" s="127">
        <v>65</v>
      </c>
      <c r="BN22" s="127">
        <v>66</v>
      </c>
      <c r="BO22" s="127">
        <v>67</v>
      </c>
      <c r="BP22" s="127">
        <v>68</v>
      </c>
      <c r="BQ22" s="127">
        <v>69</v>
      </c>
      <c r="BR22" s="127">
        <v>70</v>
      </c>
      <c r="BS22" s="127">
        <v>71</v>
      </c>
      <c r="BT22" s="127">
        <v>72</v>
      </c>
      <c r="BU22" s="127">
        <v>73</v>
      </c>
      <c r="BV22" s="127">
        <v>74</v>
      </c>
      <c r="BW22" s="127">
        <v>75</v>
      </c>
      <c r="BX22" s="127">
        <v>76</v>
      </c>
      <c r="BY22" s="127">
        <v>77</v>
      </c>
      <c r="BZ22" s="127">
        <v>78</v>
      </c>
      <c r="CA22" s="127">
        <v>79</v>
      </c>
      <c r="CB22" s="127">
        <v>80</v>
      </c>
      <c r="CC22" s="127">
        <v>81</v>
      </c>
      <c r="CD22" s="127">
        <v>82</v>
      </c>
      <c r="CE22" s="127">
        <v>83</v>
      </c>
      <c r="CF22" s="127">
        <v>84</v>
      </c>
      <c r="CG22" s="127">
        <v>85</v>
      </c>
      <c r="CH22" s="127">
        <v>86</v>
      </c>
      <c r="CI22" s="127">
        <v>87</v>
      </c>
      <c r="CJ22" s="127">
        <v>88</v>
      </c>
      <c r="CK22" s="127">
        <v>89</v>
      </c>
      <c r="CL22" s="127">
        <v>90</v>
      </c>
      <c r="CM22" s="127">
        <v>91</v>
      </c>
      <c r="CN22" s="127">
        <v>92</v>
      </c>
      <c r="CO22" s="127">
        <v>93</v>
      </c>
      <c r="CP22" s="127">
        <v>94</v>
      </c>
      <c r="CQ22" s="127">
        <v>95</v>
      </c>
      <c r="CR22" s="127">
        <v>96</v>
      </c>
      <c r="CS22" s="127">
        <v>97</v>
      </c>
      <c r="CT22" s="127">
        <v>98</v>
      </c>
      <c r="CU22" s="127">
        <v>99</v>
      </c>
      <c r="CV22" s="127">
        <v>100</v>
      </c>
      <c r="CW22" s="127">
        <v>101</v>
      </c>
      <c r="CX22" s="127">
        <v>102</v>
      </c>
      <c r="CY22" s="127">
        <v>103</v>
      </c>
      <c r="CZ22" s="127">
        <v>104</v>
      </c>
    </row>
    <row r="23" spans="1:104" s="130" customFormat="1" ht="15" x14ac:dyDescent="0.2">
      <c r="A23" s="186">
        <v>611</v>
      </c>
      <c r="B23" s="187" t="s">
        <v>627</v>
      </c>
      <c r="C23" s="188" t="s">
        <v>553</v>
      </c>
      <c r="D23" s="188" t="s">
        <v>554</v>
      </c>
      <c r="E23" s="188" t="s">
        <v>551</v>
      </c>
      <c r="F23" s="188">
        <v>2920</v>
      </c>
      <c r="G23" s="176">
        <f>H23+L23</f>
        <v>868000</v>
      </c>
      <c r="H23" s="177">
        <f>I23/J23*K23</f>
        <v>666666.66666666663</v>
      </c>
      <c r="I23" s="190">
        <v>1000000</v>
      </c>
      <c r="J23" s="191">
        <v>3000</v>
      </c>
      <c r="K23" s="191">
        <v>2000</v>
      </c>
      <c r="L23" s="178">
        <f>H23*M23</f>
        <v>201333.33333333331</v>
      </c>
      <c r="M23" s="192">
        <v>0.30199999999999999</v>
      </c>
      <c r="N23" s="178">
        <f>O23+R23+V23+Z23+AD23</f>
        <v>31001000</v>
      </c>
      <c r="O23" s="178">
        <f>P23*Q23</f>
        <v>1000000</v>
      </c>
      <c r="P23" s="191">
        <v>1</v>
      </c>
      <c r="Q23" s="189">
        <v>1000000</v>
      </c>
      <c r="R23" s="179">
        <f>IF(U23=0,0,S23*T23/U23)</f>
        <v>30000000</v>
      </c>
      <c r="S23" s="191">
        <v>150</v>
      </c>
      <c r="T23" s="191">
        <v>200000</v>
      </c>
      <c r="U23" s="191">
        <v>1</v>
      </c>
      <c r="V23" s="179">
        <f>IF(Y23=0,0,W23*X23/Y23)</f>
        <v>0</v>
      </c>
      <c r="W23" s="191">
        <v>0</v>
      </c>
      <c r="X23" s="191">
        <v>0</v>
      </c>
      <c r="Y23" s="191">
        <v>0</v>
      </c>
      <c r="Z23" s="179">
        <f>IF(AC23=0,0,AA23*AB23/AC23)</f>
        <v>1000</v>
      </c>
      <c r="AA23" s="191">
        <v>50</v>
      </c>
      <c r="AB23" s="191">
        <v>20</v>
      </c>
      <c r="AC23" s="191">
        <v>1</v>
      </c>
      <c r="AD23" s="179">
        <f>IF(AG23=0,0,AE23*AF23/AG23)</f>
        <v>0</v>
      </c>
      <c r="AE23" s="191">
        <v>0</v>
      </c>
      <c r="AF23" s="191">
        <v>0</v>
      </c>
      <c r="AG23" s="191">
        <v>0</v>
      </c>
      <c r="AH23" s="191"/>
      <c r="AI23" s="179">
        <f>AJ23*AK23</f>
        <v>57000</v>
      </c>
      <c r="AJ23" s="191">
        <v>1</v>
      </c>
      <c r="AK23" s="191">
        <v>57000</v>
      </c>
      <c r="AL23" s="177">
        <f>AM23+AR23+AU23+AX23+BA23</f>
        <v>4400</v>
      </c>
      <c r="AM23" s="177">
        <f>(AN23*AO23+AP23*AQ23)*(1-BA23)</f>
        <v>2000</v>
      </c>
      <c r="AN23" s="189">
        <v>100</v>
      </c>
      <c r="AO23" s="189">
        <v>10</v>
      </c>
      <c r="AP23" s="189">
        <v>100</v>
      </c>
      <c r="AQ23" s="189">
        <v>10</v>
      </c>
      <c r="AR23" s="177">
        <f>AS23*AT23*(1-BA23)</f>
        <v>1000</v>
      </c>
      <c r="AS23" s="189">
        <v>100</v>
      </c>
      <c r="AT23" s="189">
        <v>10</v>
      </c>
      <c r="AU23" s="177">
        <f>AV23*AW23*0.5*(1-BA23)</f>
        <v>500</v>
      </c>
      <c r="AV23" s="189">
        <v>100</v>
      </c>
      <c r="AW23" s="189">
        <v>10</v>
      </c>
      <c r="AX23" s="179">
        <f>AY23*AZ23*0.9*(1-BA23)</f>
        <v>900</v>
      </c>
      <c r="AY23" s="191">
        <v>100</v>
      </c>
      <c r="AZ23" s="191">
        <v>10</v>
      </c>
      <c r="BA23" s="193">
        <v>0</v>
      </c>
      <c r="BB23" s="179">
        <f>BC23+BD23+BE23+BF23+BG23+BH23+BI23+BJ23+BK23+BL23+BM23</f>
        <v>475000</v>
      </c>
      <c r="BC23" s="191">
        <v>0</v>
      </c>
      <c r="BD23" s="191">
        <v>50000</v>
      </c>
      <c r="BE23" s="191">
        <v>0</v>
      </c>
      <c r="BF23" s="191">
        <v>15000</v>
      </c>
      <c r="BG23" s="191">
        <v>200000</v>
      </c>
      <c r="BH23" s="191">
        <v>200000</v>
      </c>
      <c r="BI23" s="191">
        <v>0</v>
      </c>
      <c r="BJ23" s="191">
        <v>0</v>
      </c>
      <c r="BK23" s="191">
        <v>10000</v>
      </c>
      <c r="BL23" s="191">
        <v>0</v>
      </c>
      <c r="BM23" s="191">
        <v>0</v>
      </c>
      <c r="BN23" s="179">
        <f>BO23+BP23+BQ23+BR23+BS23+BT23+BU23+BV23+BW23+BX23+BY23</f>
        <v>530000</v>
      </c>
      <c r="BO23" s="191">
        <v>100000</v>
      </c>
      <c r="BP23" s="191">
        <v>0</v>
      </c>
      <c r="BQ23" s="191">
        <v>0</v>
      </c>
      <c r="BR23" s="191">
        <v>0</v>
      </c>
      <c r="BS23" s="191">
        <v>0</v>
      </c>
      <c r="BT23" s="191">
        <v>0</v>
      </c>
      <c r="BU23" s="191">
        <v>0</v>
      </c>
      <c r="BV23" s="191">
        <v>30000</v>
      </c>
      <c r="BW23" s="191">
        <v>100000</v>
      </c>
      <c r="BX23" s="191">
        <v>300000</v>
      </c>
      <c r="BY23" s="191">
        <v>0</v>
      </c>
      <c r="BZ23" s="179">
        <f>CA23+CB23+CC23+CD23+CE23+CF23</f>
        <v>200100</v>
      </c>
      <c r="CA23" s="191">
        <v>100</v>
      </c>
      <c r="CB23" s="191">
        <v>50000</v>
      </c>
      <c r="CC23" s="191">
        <v>50000</v>
      </c>
      <c r="CD23" s="191">
        <v>0</v>
      </c>
      <c r="CE23" s="191">
        <v>100000</v>
      </c>
      <c r="CF23" s="191">
        <v>0</v>
      </c>
      <c r="CG23" s="179">
        <f>CH23+CI23+CJ23</f>
        <v>200000</v>
      </c>
      <c r="CH23" s="191">
        <v>100000</v>
      </c>
      <c r="CI23" s="191">
        <v>100000</v>
      </c>
      <c r="CJ23" s="191">
        <v>0</v>
      </c>
      <c r="CK23" s="178">
        <f>CL23+CM23</f>
        <v>651000</v>
      </c>
      <c r="CL23" s="189">
        <v>500000</v>
      </c>
      <c r="CM23" s="178">
        <f>CL23*CN23</f>
        <v>151000</v>
      </c>
      <c r="CN23" s="192">
        <v>0.30199999999999999</v>
      </c>
      <c r="CO23" s="179">
        <f>CP23+CQ23+CR23+CS23+CT23+CU23+CV23+CW23</f>
        <v>25000</v>
      </c>
      <c r="CP23" s="191">
        <v>0</v>
      </c>
      <c r="CQ23" s="191">
        <v>0</v>
      </c>
      <c r="CR23" s="191">
        <v>0</v>
      </c>
      <c r="CS23" s="191">
        <v>0</v>
      </c>
      <c r="CT23" s="191">
        <v>0</v>
      </c>
      <c r="CU23" s="191">
        <v>25000</v>
      </c>
      <c r="CV23" s="191">
        <v>0</v>
      </c>
      <c r="CW23" s="191">
        <v>0</v>
      </c>
      <c r="CX23" s="191">
        <v>100</v>
      </c>
      <c r="CY23" s="178">
        <f>G23+N23+AH23+AI23+AL23+BB23+BN23+BZ23+CG23+CK23+CO23+CX23</f>
        <v>34011600</v>
      </c>
      <c r="CZ23" s="178">
        <f t="shared" ref="CZ23:CZ30" si="0">CY23/F23</f>
        <v>11647.808219178081</v>
      </c>
    </row>
    <row r="24" spans="1:104" s="130" customFormat="1" ht="15" x14ac:dyDescent="0.2">
      <c r="A24" s="186">
        <v>611</v>
      </c>
      <c r="B24" s="187" t="s">
        <v>628</v>
      </c>
      <c r="C24" s="188" t="s">
        <v>553</v>
      </c>
      <c r="D24" s="188" t="s">
        <v>555</v>
      </c>
      <c r="E24" s="188"/>
      <c r="F24" s="188"/>
      <c r="G24" s="176">
        <f t="shared" ref="G24:G35" si="1">H24+L24</f>
        <v>0</v>
      </c>
      <c r="H24" s="179"/>
      <c r="I24" s="191"/>
      <c r="J24" s="191"/>
      <c r="K24" s="191"/>
      <c r="L24" s="178">
        <f t="shared" ref="L24:L39" si="2">H24*M24</f>
        <v>0</v>
      </c>
      <c r="M24" s="193"/>
      <c r="N24" s="179">
        <f t="shared" ref="N24:N39" si="3">O24+R24+V24+Z24+AD24</f>
        <v>0</v>
      </c>
      <c r="O24" s="178">
        <f t="shared" ref="O24:O39" si="4">P24*Q24</f>
        <v>0</v>
      </c>
      <c r="P24" s="191"/>
      <c r="Q24" s="191"/>
      <c r="R24" s="179">
        <f t="shared" ref="R24:R39" si="5">IF(U24=0,0,S24*T24/U24)</f>
        <v>0</v>
      </c>
      <c r="S24" s="191"/>
      <c r="T24" s="191"/>
      <c r="U24" s="191"/>
      <c r="V24" s="179">
        <f t="shared" ref="V24:V39" si="6">IF(Y24=0,0,W24*X24/Y24)</f>
        <v>0</v>
      </c>
      <c r="W24" s="191"/>
      <c r="X24" s="191"/>
      <c r="Y24" s="191"/>
      <c r="Z24" s="179">
        <f t="shared" ref="Z24:Z39" si="7">IF(AC24=0,0,AA24*AB24/AC24)</f>
        <v>0</v>
      </c>
      <c r="AA24" s="191"/>
      <c r="AB24" s="191"/>
      <c r="AC24" s="191"/>
      <c r="AD24" s="179">
        <f t="shared" ref="AD24:AD39" si="8">IF(AG24=0,0,AE24*AF24/AG24)</f>
        <v>0</v>
      </c>
      <c r="AE24" s="191"/>
      <c r="AF24" s="191"/>
      <c r="AG24" s="191"/>
      <c r="AH24" s="191"/>
      <c r="AI24" s="179">
        <f t="shared" ref="AI24:AI39" si="9">AJ24*AK24</f>
        <v>0</v>
      </c>
      <c r="AJ24" s="191"/>
      <c r="AK24" s="191"/>
      <c r="AL24" s="177">
        <f t="shared" ref="AL24:AL39" si="10">AM24+AR24+AU24+AX24+BA24</f>
        <v>0</v>
      </c>
      <c r="AM24" s="177">
        <f t="shared" ref="AM24:AM39" si="11">(AN24*AO24+AP24*AQ24)*(1-BA24)</f>
        <v>0</v>
      </c>
      <c r="AN24" s="191"/>
      <c r="AO24" s="191"/>
      <c r="AP24" s="191"/>
      <c r="AQ24" s="191"/>
      <c r="AR24" s="177">
        <f t="shared" ref="AR24:AR39" si="12">AS24*AT24*(1-BA24)</f>
        <v>0</v>
      </c>
      <c r="AS24" s="191"/>
      <c r="AT24" s="191"/>
      <c r="AU24" s="177">
        <f t="shared" ref="AU24:AU39" si="13">AV24*AW24*0.5*(1-BA24)</f>
        <v>0</v>
      </c>
      <c r="AV24" s="191"/>
      <c r="AW24" s="191"/>
      <c r="AX24" s="179">
        <f t="shared" ref="AX24:AX39" si="14">AY24*AZ24*0.9*(1-BA24)</f>
        <v>0</v>
      </c>
      <c r="AY24" s="191"/>
      <c r="AZ24" s="191"/>
      <c r="BA24" s="193"/>
      <c r="BB24" s="179">
        <f t="shared" ref="BB24:BB39" si="15">BC24+BD24+BE24+BF24+BG24+BH24+BI24+BJ24+BK24+BL24+BM24</f>
        <v>0</v>
      </c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79">
        <f t="shared" ref="BN24:BN39" si="16">BO24+BP24+BQ24+BR24+BS24+BT24+BU24+BV24+BW24+BX24+BY24</f>
        <v>0</v>
      </c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79">
        <f t="shared" ref="BZ24:BZ39" si="17">CB24+CC24+CD24+CE24+CF24</f>
        <v>0</v>
      </c>
      <c r="CA24" s="191"/>
      <c r="CB24" s="191"/>
      <c r="CC24" s="191"/>
      <c r="CD24" s="191"/>
      <c r="CE24" s="191"/>
      <c r="CF24" s="191"/>
      <c r="CG24" s="179">
        <f t="shared" ref="CG24:CG39" si="18">CH24+CI24+CJ24</f>
        <v>0</v>
      </c>
      <c r="CH24" s="191"/>
      <c r="CI24" s="191"/>
      <c r="CJ24" s="191"/>
      <c r="CK24" s="178">
        <f t="shared" ref="CK24:CK39" si="19">CL24+CM24</f>
        <v>0</v>
      </c>
      <c r="CL24" s="191"/>
      <c r="CM24" s="179">
        <f t="shared" ref="CM24:CM39" si="20">CL24*CN24</f>
        <v>0</v>
      </c>
      <c r="CN24" s="191"/>
      <c r="CO24" s="179">
        <f t="shared" ref="CO24:CO39" si="21">CP24+CQ24+CR24+CS24+CT24+CU24+CV24+CW24</f>
        <v>0</v>
      </c>
      <c r="CP24" s="191"/>
      <c r="CQ24" s="191"/>
      <c r="CR24" s="191"/>
      <c r="CS24" s="191"/>
      <c r="CT24" s="191"/>
      <c r="CU24" s="191"/>
      <c r="CV24" s="191"/>
      <c r="CW24" s="191"/>
      <c r="CX24" s="191"/>
      <c r="CY24" s="179"/>
      <c r="CZ24" s="178" t="e">
        <f t="shared" si="0"/>
        <v>#DIV/0!</v>
      </c>
    </row>
    <row r="25" spans="1:104" s="130" customFormat="1" ht="15" x14ac:dyDescent="0.2">
      <c r="A25" s="186">
        <v>611</v>
      </c>
      <c r="B25" s="187" t="s">
        <v>629</v>
      </c>
      <c r="C25" s="188" t="s">
        <v>553</v>
      </c>
      <c r="D25" s="188" t="s">
        <v>556</v>
      </c>
      <c r="E25" s="188"/>
      <c r="F25" s="188"/>
      <c r="G25" s="176">
        <f t="shared" si="1"/>
        <v>0</v>
      </c>
      <c r="H25" s="179"/>
      <c r="I25" s="191"/>
      <c r="J25" s="191"/>
      <c r="K25" s="191"/>
      <c r="L25" s="178">
        <f t="shared" si="2"/>
        <v>0</v>
      </c>
      <c r="M25" s="193"/>
      <c r="N25" s="179">
        <f t="shared" si="3"/>
        <v>0</v>
      </c>
      <c r="O25" s="178">
        <f t="shared" si="4"/>
        <v>0</v>
      </c>
      <c r="P25" s="191"/>
      <c r="Q25" s="191"/>
      <c r="R25" s="179">
        <f t="shared" si="5"/>
        <v>0</v>
      </c>
      <c r="S25" s="191"/>
      <c r="T25" s="191"/>
      <c r="U25" s="191"/>
      <c r="V25" s="179">
        <f t="shared" si="6"/>
        <v>0</v>
      </c>
      <c r="W25" s="191"/>
      <c r="X25" s="191"/>
      <c r="Y25" s="191"/>
      <c r="Z25" s="179">
        <f t="shared" si="7"/>
        <v>0</v>
      </c>
      <c r="AA25" s="191"/>
      <c r="AB25" s="191"/>
      <c r="AC25" s="191"/>
      <c r="AD25" s="179">
        <f t="shared" si="8"/>
        <v>0</v>
      </c>
      <c r="AE25" s="191"/>
      <c r="AF25" s="191"/>
      <c r="AG25" s="191"/>
      <c r="AH25" s="191"/>
      <c r="AI25" s="179">
        <f t="shared" si="9"/>
        <v>0</v>
      </c>
      <c r="AJ25" s="191"/>
      <c r="AK25" s="191"/>
      <c r="AL25" s="177">
        <f t="shared" si="10"/>
        <v>0</v>
      </c>
      <c r="AM25" s="177">
        <f t="shared" si="11"/>
        <v>0</v>
      </c>
      <c r="AN25" s="191"/>
      <c r="AO25" s="191"/>
      <c r="AP25" s="191"/>
      <c r="AQ25" s="191"/>
      <c r="AR25" s="177">
        <f t="shared" si="12"/>
        <v>0</v>
      </c>
      <c r="AS25" s="191"/>
      <c r="AT25" s="191"/>
      <c r="AU25" s="177">
        <f t="shared" si="13"/>
        <v>0</v>
      </c>
      <c r="AV25" s="191"/>
      <c r="AW25" s="191"/>
      <c r="AX25" s="179">
        <f t="shared" si="14"/>
        <v>0</v>
      </c>
      <c r="AY25" s="191"/>
      <c r="AZ25" s="191"/>
      <c r="BA25" s="193"/>
      <c r="BB25" s="179">
        <f t="shared" si="15"/>
        <v>0</v>
      </c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79">
        <f t="shared" si="16"/>
        <v>0</v>
      </c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79">
        <f t="shared" si="17"/>
        <v>0</v>
      </c>
      <c r="CA25" s="191"/>
      <c r="CB25" s="191"/>
      <c r="CC25" s="191"/>
      <c r="CD25" s="191"/>
      <c r="CE25" s="191"/>
      <c r="CF25" s="191"/>
      <c r="CG25" s="179">
        <f t="shared" si="18"/>
        <v>0</v>
      </c>
      <c r="CH25" s="191"/>
      <c r="CI25" s="191"/>
      <c r="CJ25" s="191"/>
      <c r="CK25" s="178">
        <f t="shared" si="19"/>
        <v>0</v>
      </c>
      <c r="CL25" s="191"/>
      <c r="CM25" s="179">
        <f t="shared" si="20"/>
        <v>0</v>
      </c>
      <c r="CN25" s="191"/>
      <c r="CO25" s="179">
        <f t="shared" si="21"/>
        <v>0</v>
      </c>
      <c r="CP25" s="191"/>
      <c r="CQ25" s="191"/>
      <c r="CR25" s="191"/>
      <c r="CS25" s="191"/>
      <c r="CT25" s="191"/>
      <c r="CU25" s="191"/>
      <c r="CV25" s="191"/>
      <c r="CW25" s="191"/>
      <c r="CX25" s="191"/>
      <c r="CY25" s="179"/>
      <c r="CZ25" s="178" t="e">
        <f t="shared" si="0"/>
        <v>#DIV/0!</v>
      </c>
    </row>
    <row r="26" spans="1:104" s="130" customFormat="1" ht="15" x14ac:dyDescent="0.2">
      <c r="A26" s="186">
        <v>611</v>
      </c>
      <c r="B26" s="187" t="s">
        <v>630</v>
      </c>
      <c r="C26" s="188" t="s">
        <v>553</v>
      </c>
      <c r="D26" s="188" t="s">
        <v>557</v>
      </c>
      <c r="E26" s="188"/>
      <c r="F26" s="188"/>
      <c r="G26" s="176">
        <f t="shared" si="1"/>
        <v>0</v>
      </c>
      <c r="H26" s="179"/>
      <c r="I26" s="191"/>
      <c r="J26" s="191"/>
      <c r="K26" s="191"/>
      <c r="L26" s="178">
        <f t="shared" si="2"/>
        <v>0</v>
      </c>
      <c r="M26" s="193"/>
      <c r="N26" s="179">
        <f t="shared" si="3"/>
        <v>0</v>
      </c>
      <c r="O26" s="178">
        <f t="shared" si="4"/>
        <v>0</v>
      </c>
      <c r="P26" s="191"/>
      <c r="Q26" s="191"/>
      <c r="R26" s="179">
        <f t="shared" si="5"/>
        <v>0</v>
      </c>
      <c r="S26" s="191"/>
      <c r="T26" s="191"/>
      <c r="U26" s="191"/>
      <c r="V26" s="179">
        <f t="shared" si="6"/>
        <v>0</v>
      </c>
      <c r="W26" s="191"/>
      <c r="X26" s="191"/>
      <c r="Y26" s="191"/>
      <c r="Z26" s="179">
        <f t="shared" si="7"/>
        <v>0</v>
      </c>
      <c r="AA26" s="191"/>
      <c r="AB26" s="191"/>
      <c r="AC26" s="191"/>
      <c r="AD26" s="179">
        <f t="shared" si="8"/>
        <v>0</v>
      </c>
      <c r="AE26" s="191"/>
      <c r="AF26" s="191"/>
      <c r="AG26" s="191"/>
      <c r="AH26" s="191"/>
      <c r="AI26" s="179">
        <f t="shared" si="9"/>
        <v>0</v>
      </c>
      <c r="AJ26" s="191"/>
      <c r="AK26" s="191"/>
      <c r="AL26" s="177">
        <f t="shared" si="10"/>
        <v>0</v>
      </c>
      <c r="AM26" s="177">
        <f t="shared" si="11"/>
        <v>0</v>
      </c>
      <c r="AN26" s="191"/>
      <c r="AO26" s="191"/>
      <c r="AP26" s="191"/>
      <c r="AQ26" s="191"/>
      <c r="AR26" s="177">
        <f t="shared" si="12"/>
        <v>0</v>
      </c>
      <c r="AS26" s="191"/>
      <c r="AT26" s="191"/>
      <c r="AU26" s="177">
        <f t="shared" si="13"/>
        <v>0</v>
      </c>
      <c r="AV26" s="191"/>
      <c r="AW26" s="191"/>
      <c r="AX26" s="179">
        <f t="shared" si="14"/>
        <v>0</v>
      </c>
      <c r="AY26" s="191"/>
      <c r="AZ26" s="191"/>
      <c r="BA26" s="193"/>
      <c r="BB26" s="179">
        <f t="shared" si="15"/>
        <v>0</v>
      </c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79">
        <f t="shared" si="16"/>
        <v>0</v>
      </c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79">
        <f t="shared" si="17"/>
        <v>0</v>
      </c>
      <c r="CA26" s="191"/>
      <c r="CB26" s="191"/>
      <c r="CC26" s="191"/>
      <c r="CD26" s="191"/>
      <c r="CE26" s="191"/>
      <c r="CF26" s="191"/>
      <c r="CG26" s="179">
        <f t="shared" si="18"/>
        <v>0</v>
      </c>
      <c r="CH26" s="191"/>
      <c r="CI26" s="191"/>
      <c r="CJ26" s="191"/>
      <c r="CK26" s="178">
        <f t="shared" si="19"/>
        <v>0</v>
      </c>
      <c r="CL26" s="191"/>
      <c r="CM26" s="179">
        <f t="shared" si="20"/>
        <v>0</v>
      </c>
      <c r="CN26" s="191"/>
      <c r="CO26" s="179">
        <f t="shared" si="21"/>
        <v>0</v>
      </c>
      <c r="CP26" s="191"/>
      <c r="CQ26" s="191"/>
      <c r="CR26" s="191"/>
      <c r="CS26" s="191"/>
      <c r="CT26" s="191"/>
      <c r="CU26" s="191"/>
      <c r="CV26" s="191"/>
      <c r="CW26" s="191"/>
      <c r="CX26" s="191"/>
      <c r="CY26" s="179"/>
      <c r="CZ26" s="178" t="e">
        <f t="shared" si="0"/>
        <v>#DIV/0!</v>
      </c>
    </row>
    <row r="27" spans="1:104" s="130" customFormat="1" ht="15" x14ac:dyDescent="0.2">
      <c r="A27" s="186">
        <v>611</v>
      </c>
      <c r="B27" s="187" t="s">
        <v>631</v>
      </c>
      <c r="C27" s="188" t="s">
        <v>553</v>
      </c>
      <c r="D27" s="188" t="s">
        <v>558</v>
      </c>
      <c r="E27" s="188"/>
      <c r="F27" s="188"/>
      <c r="G27" s="176">
        <f t="shared" si="1"/>
        <v>0</v>
      </c>
      <c r="H27" s="179"/>
      <c r="I27" s="191"/>
      <c r="J27" s="191"/>
      <c r="K27" s="191"/>
      <c r="L27" s="178">
        <f t="shared" si="2"/>
        <v>0</v>
      </c>
      <c r="M27" s="193"/>
      <c r="N27" s="179">
        <f t="shared" si="3"/>
        <v>0</v>
      </c>
      <c r="O27" s="178">
        <f t="shared" si="4"/>
        <v>0</v>
      </c>
      <c r="P27" s="191"/>
      <c r="Q27" s="191"/>
      <c r="R27" s="179">
        <f t="shared" si="5"/>
        <v>0</v>
      </c>
      <c r="S27" s="191"/>
      <c r="T27" s="191"/>
      <c r="U27" s="191"/>
      <c r="V27" s="179">
        <f t="shared" si="6"/>
        <v>0</v>
      </c>
      <c r="W27" s="191"/>
      <c r="X27" s="191"/>
      <c r="Y27" s="191"/>
      <c r="Z27" s="179">
        <f t="shared" si="7"/>
        <v>0</v>
      </c>
      <c r="AA27" s="191"/>
      <c r="AB27" s="191"/>
      <c r="AC27" s="191"/>
      <c r="AD27" s="179">
        <f t="shared" si="8"/>
        <v>0</v>
      </c>
      <c r="AE27" s="191"/>
      <c r="AF27" s="191"/>
      <c r="AG27" s="191"/>
      <c r="AH27" s="191"/>
      <c r="AI27" s="179">
        <f t="shared" si="9"/>
        <v>0</v>
      </c>
      <c r="AJ27" s="191"/>
      <c r="AK27" s="191"/>
      <c r="AL27" s="177">
        <f t="shared" si="10"/>
        <v>0</v>
      </c>
      <c r="AM27" s="177">
        <f t="shared" si="11"/>
        <v>0</v>
      </c>
      <c r="AN27" s="191"/>
      <c r="AO27" s="191"/>
      <c r="AP27" s="191"/>
      <c r="AQ27" s="191"/>
      <c r="AR27" s="177">
        <f t="shared" si="12"/>
        <v>0</v>
      </c>
      <c r="AS27" s="191"/>
      <c r="AT27" s="191"/>
      <c r="AU27" s="177">
        <f t="shared" si="13"/>
        <v>0</v>
      </c>
      <c r="AV27" s="191"/>
      <c r="AW27" s="191"/>
      <c r="AX27" s="179">
        <f t="shared" si="14"/>
        <v>0</v>
      </c>
      <c r="AY27" s="191"/>
      <c r="AZ27" s="191"/>
      <c r="BA27" s="193"/>
      <c r="BB27" s="179">
        <f t="shared" si="15"/>
        <v>0</v>
      </c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79">
        <f t="shared" si="16"/>
        <v>0</v>
      </c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79">
        <f t="shared" si="17"/>
        <v>0</v>
      </c>
      <c r="CA27" s="191"/>
      <c r="CB27" s="191"/>
      <c r="CC27" s="191"/>
      <c r="CD27" s="191"/>
      <c r="CE27" s="191"/>
      <c r="CF27" s="191"/>
      <c r="CG27" s="179">
        <f t="shared" si="18"/>
        <v>0</v>
      </c>
      <c r="CH27" s="191"/>
      <c r="CI27" s="191"/>
      <c r="CJ27" s="191"/>
      <c r="CK27" s="178">
        <f t="shared" si="19"/>
        <v>0</v>
      </c>
      <c r="CL27" s="191"/>
      <c r="CM27" s="179">
        <f t="shared" si="20"/>
        <v>0</v>
      </c>
      <c r="CN27" s="191"/>
      <c r="CO27" s="179">
        <f t="shared" si="21"/>
        <v>0</v>
      </c>
      <c r="CP27" s="191"/>
      <c r="CQ27" s="191"/>
      <c r="CR27" s="191"/>
      <c r="CS27" s="191"/>
      <c r="CT27" s="191"/>
      <c r="CU27" s="191"/>
      <c r="CV27" s="191"/>
      <c r="CW27" s="191"/>
      <c r="CX27" s="191"/>
      <c r="CY27" s="179"/>
      <c r="CZ27" s="178" t="e">
        <f t="shared" si="0"/>
        <v>#DIV/0!</v>
      </c>
    </row>
    <row r="28" spans="1:104" s="130" customFormat="1" ht="28.5" x14ac:dyDescent="0.2">
      <c r="A28" s="186">
        <v>611</v>
      </c>
      <c r="B28" s="187" t="s">
        <v>632</v>
      </c>
      <c r="C28" s="188" t="s">
        <v>553</v>
      </c>
      <c r="D28" s="188" t="s">
        <v>559</v>
      </c>
      <c r="E28" s="188"/>
      <c r="F28" s="188"/>
      <c r="G28" s="176">
        <f t="shared" si="1"/>
        <v>0</v>
      </c>
      <c r="H28" s="179"/>
      <c r="I28" s="191"/>
      <c r="J28" s="191"/>
      <c r="K28" s="191"/>
      <c r="L28" s="178">
        <f t="shared" si="2"/>
        <v>0</v>
      </c>
      <c r="M28" s="193"/>
      <c r="N28" s="179">
        <f t="shared" si="3"/>
        <v>0</v>
      </c>
      <c r="O28" s="178">
        <f t="shared" si="4"/>
        <v>0</v>
      </c>
      <c r="P28" s="191"/>
      <c r="Q28" s="191"/>
      <c r="R28" s="179">
        <f t="shared" si="5"/>
        <v>0</v>
      </c>
      <c r="S28" s="191"/>
      <c r="T28" s="191"/>
      <c r="U28" s="191"/>
      <c r="V28" s="179">
        <f t="shared" si="6"/>
        <v>0</v>
      </c>
      <c r="W28" s="191"/>
      <c r="X28" s="191"/>
      <c r="Y28" s="191"/>
      <c r="Z28" s="179">
        <f t="shared" si="7"/>
        <v>0</v>
      </c>
      <c r="AA28" s="191"/>
      <c r="AB28" s="191"/>
      <c r="AC28" s="191"/>
      <c r="AD28" s="179">
        <f t="shared" si="8"/>
        <v>0</v>
      </c>
      <c r="AE28" s="191"/>
      <c r="AF28" s="191"/>
      <c r="AG28" s="191"/>
      <c r="AH28" s="191"/>
      <c r="AI28" s="179">
        <f t="shared" si="9"/>
        <v>0</v>
      </c>
      <c r="AJ28" s="191"/>
      <c r="AK28" s="191"/>
      <c r="AL28" s="177">
        <f t="shared" si="10"/>
        <v>0</v>
      </c>
      <c r="AM28" s="177">
        <f t="shared" si="11"/>
        <v>0</v>
      </c>
      <c r="AN28" s="191"/>
      <c r="AO28" s="191"/>
      <c r="AP28" s="191"/>
      <c r="AQ28" s="191"/>
      <c r="AR28" s="177">
        <f t="shared" si="12"/>
        <v>0</v>
      </c>
      <c r="AS28" s="191"/>
      <c r="AT28" s="191"/>
      <c r="AU28" s="177">
        <f t="shared" si="13"/>
        <v>0</v>
      </c>
      <c r="AV28" s="191"/>
      <c r="AW28" s="191"/>
      <c r="AX28" s="179">
        <f t="shared" si="14"/>
        <v>0</v>
      </c>
      <c r="AY28" s="191"/>
      <c r="AZ28" s="191"/>
      <c r="BA28" s="193"/>
      <c r="BB28" s="179">
        <f t="shared" si="15"/>
        <v>0</v>
      </c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79">
        <f t="shared" si="16"/>
        <v>0</v>
      </c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79">
        <f t="shared" si="17"/>
        <v>0</v>
      </c>
      <c r="CA28" s="191"/>
      <c r="CB28" s="191"/>
      <c r="CC28" s="191"/>
      <c r="CD28" s="191"/>
      <c r="CE28" s="191"/>
      <c r="CF28" s="191"/>
      <c r="CG28" s="179">
        <f t="shared" si="18"/>
        <v>0</v>
      </c>
      <c r="CH28" s="191"/>
      <c r="CI28" s="191"/>
      <c r="CJ28" s="191"/>
      <c r="CK28" s="178">
        <f t="shared" si="19"/>
        <v>0</v>
      </c>
      <c r="CL28" s="191"/>
      <c r="CM28" s="179">
        <f t="shared" si="20"/>
        <v>0</v>
      </c>
      <c r="CN28" s="191"/>
      <c r="CO28" s="179">
        <f t="shared" si="21"/>
        <v>0</v>
      </c>
      <c r="CP28" s="191"/>
      <c r="CQ28" s="191"/>
      <c r="CR28" s="191"/>
      <c r="CS28" s="191"/>
      <c r="CT28" s="191"/>
      <c r="CU28" s="191"/>
      <c r="CV28" s="191"/>
      <c r="CW28" s="191"/>
      <c r="CX28" s="191"/>
      <c r="CY28" s="179"/>
      <c r="CZ28" s="178" t="e">
        <f t="shared" si="0"/>
        <v>#DIV/0!</v>
      </c>
    </row>
    <row r="29" spans="1:104" s="130" customFormat="1" ht="15" x14ac:dyDescent="0.2">
      <c r="A29" s="186">
        <v>611</v>
      </c>
      <c r="B29" s="187" t="s">
        <v>633</v>
      </c>
      <c r="C29" s="188" t="s">
        <v>553</v>
      </c>
      <c r="D29" s="188" t="s">
        <v>560</v>
      </c>
      <c r="E29" s="188"/>
      <c r="F29" s="188"/>
      <c r="G29" s="176">
        <f t="shared" si="1"/>
        <v>0</v>
      </c>
      <c r="H29" s="179"/>
      <c r="I29" s="191"/>
      <c r="J29" s="191"/>
      <c r="K29" s="191"/>
      <c r="L29" s="178">
        <f t="shared" si="2"/>
        <v>0</v>
      </c>
      <c r="M29" s="193"/>
      <c r="N29" s="179">
        <f t="shared" si="3"/>
        <v>0</v>
      </c>
      <c r="O29" s="178">
        <f t="shared" si="4"/>
        <v>0</v>
      </c>
      <c r="P29" s="191"/>
      <c r="Q29" s="191"/>
      <c r="R29" s="179">
        <f t="shared" si="5"/>
        <v>0</v>
      </c>
      <c r="S29" s="191"/>
      <c r="T29" s="191"/>
      <c r="U29" s="191"/>
      <c r="V29" s="179">
        <f t="shared" si="6"/>
        <v>0</v>
      </c>
      <c r="W29" s="191"/>
      <c r="X29" s="191"/>
      <c r="Y29" s="191"/>
      <c r="Z29" s="179">
        <f t="shared" si="7"/>
        <v>0</v>
      </c>
      <c r="AA29" s="191"/>
      <c r="AB29" s="191"/>
      <c r="AC29" s="191"/>
      <c r="AD29" s="179">
        <f t="shared" si="8"/>
        <v>0</v>
      </c>
      <c r="AE29" s="191"/>
      <c r="AF29" s="191"/>
      <c r="AG29" s="191"/>
      <c r="AH29" s="191"/>
      <c r="AI29" s="179">
        <f t="shared" si="9"/>
        <v>0</v>
      </c>
      <c r="AJ29" s="191"/>
      <c r="AK29" s="191"/>
      <c r="AL29" s="177">
        <f t="shared" si="10"/>
        <v>0</v>
      </c>
      <c r="AM29" s="177">
        <f t="shared" si="11"/>
        <v>0</v>
      </c>
      <c r="AN29" s="191"/>
      <c r="AO29" s="191"/>
      <c r="AP29" s="191"/>
      <c r="AQ29" s="191"/>
      <c r="AR29" s="177">
        <f t="shared" si="12"/>
        <v>0</v>
      </c>
      <c r="AS29" s="191"/>
      <c r="AT29" s="191"/>
      <c r="AU29" s="177">
        <f t="shared" si="13"/>
        <v>0</v>
      </c>
      <c r="AV29" s="191"/>
      <c r="AW29" s="191"/>
      <c r="AX29" s="179">
        <f t="shared" si="14"/>
        <v>0</v>
      </c>
      <c r="AY29" s="191"/>
      <c r="AZ29" s="191"/>
      <c r="BA29" s="193"/>
      <c r="BB29" s="179">
        <f t="shared" si="15"/>
        <v>0</v>
      </c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79">
        <f t="shared" si="16"/>
        <v>0</v>
      </c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79">
        <f t="shared" si="17"/>
        <v>0</v>
      </c>
      <c r="CA29" s="191"/>
      <c r="CB29" s="191"/>
      <c r="CC29" s="191"/>
      <c r="CD29" s="191"/>
      <c r="CE29" s="191"/>
      <c r="CF29" s="191"/>
      <c r="CG29" s="179">
        <f t="shared" si="18"/>
        <v>0</v>
      </c>
      <c r="CH29" s="191"/>
      <c r="CI29" s="191"/>
      <c r="CJ29" s="191"/>
      <c r="CK29" s="178">
        <f t="shared" si="19"/>
        <v>0</v>
      </c>
      <c r="CL29" s="191"/>
      <c r="CM29" s="179">
        <f t="shared" si="20"/>
        <v>0</v>
      </c>
      <c r="CN29" s="191"/>
      <c r="CO29" s="179">
        <f t="shared" si="21"/>
        <v>0</v>
      </c>
      <c r="CP29" s="191"/>
      <c r="CQ29" s="191"/>
      <c r="CR29" s="191"/>
      <c r="CS29" s="191"/>
      <c r="CT29" s="191"/>
      <c r="CU29" s="191"/>
      <c r="CV29" s="191"/>
      <c r="CW29" s="191"/>
      <c r="CX29" s="191"/>
      <c r="CY29" s="179"/>
      <c r="CZ29" s="178" t="e">
        <f t="shared" si="0"/>
        <v>#DIV/0!</v>
      </c>
    </row>
    <row r="30" spans="1:104" s="130" customFormat="1" ht="15" x14ac:dyDescent="0.2">
      <c r="A30" s="186">
        <v>611</v>
      </c>
      <c r="B30" s="187" t="s">
        <v>634</v>
      </c>
      <c r="C30" s="188" t="s">
        <v>553</v>
      </c>
      <c r="D30" s="188" t="s">
        <v>561</v>
      </c>
      <c r="E30" s="188"/>
      <c r="F30" s="188"/>
      <c r="G30" s="176">
        <f t="shared" si="1"/>
        <v>0</v>
      </c>
      <c r="H30" s="179"/>
      <c r="I30" s="191"/>
      <c r="J30" s="191"/>
      <c r="K30" s="191"/>
      <c r="L30" s="178">
        <f t="shared" si="2"/>
        <v>0</v>
      </c>
      <c r="M30" s="193"/>
      <c r="N30" s="179">
        <f t="shared" si="3"/>
        <v>0</v>
      </c>
      <c r="O30" s="178">
        <f t="shared" si="4"/>
        <v>0</v>
      </c>
      <c r="P30" s="191"/>
      <c r="Q30" s="191"/>
      <c r="R30" s="179">
        <f t="shared" si="5"/>
        <v>0</v>
      </c>
      <c r="S30" s="191"/>
      <c r="T30" s="191"/>
      <c r="U30" s="191"/>
      <c r="V30" s="179">
        <f t="shared" si="6"/>
        <v>0</v>
      </c>
      <c r="W30" s="191"/>
      <c r="X30" s="191"/>
      <c r="Y30" s="191"/>
      <c r="Z30" s="179">
        <f t="shared" si="7"/>
        <v>0</v>
      </c>
      <c r="AA30" s="191"/>
      <c r="AB30" s="191"/>
      <c r="AC30" s="191"/>
      <c r="AD30" s="179">
        <f t="shared" si="8"/>
        <v>0</v>
      </c>
      <c r="AE30" s="191"/>
      <c r="AF30" s="191"/>
      <c r="AG30" s="191"/>
      <c r="AH30" s="191"/>
      <c r="AI30" s="179">
        <f t="shared" si="9"/>
        <v>0</v>
      </c>
      <c r="AJ30" s="191"/>
      <c r="AK30" s="191"/>
      <c r="AL30" s="177">
        <f t="shared" si="10"/>
        <v>0</v>
      </c>
      <c r="AM30" s="177">
        <f t="shared" si="11"/>
        <v>0</v>
      </c>
      <c r="AN30" s="191"/>
      <c r="AO30" s="191"/>
      <c r="AP30" s="191"/>
      <c r="AQ30" s="191"/>
      <c r="AR30" s="177">
        <f t="shared" si="12"/>
        <v>0</v>
      </c>
      <c r="AS30" s="191"/>
      <c r="AT30" s="191"/>
      <c r="AU30" s="177">
        <f t="shared" si="13"/>
        <v>0</v>
      </c>
      <c r="AV30" s="191"/>
      <c r="AW30" s="191"/>
      <c r="AX30" s="179">
        <f t="shared" si="14"/>
        <v>0</v>
      </c>
      <c r="AY30" s="191"/>
      <c r="AZ30" s="191"/>
      <c r="BA30" s="193"/>
      <c r="BB30" s="179">
        <f t="shared" si="15"/>
        <v>0</v>
      </c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79">
        <f t="shared" si="16"/>
        <v>0</v>
      </c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79">
        <f t="shared" si="17"/>
        <v>0</v>
      </c>
      <c r="CA30" s="191"/>
      <c r="CB30" s="191"/>
      <c r="CC30" s="191"/>
      <c r="CD30" s="191"/>
      <c r="CE30" s="191"/>
      <c r="CF30" s="191"/>
      <c r="CG30" s="179">
        <f t="shared" si="18"/>
        <v>0</v>
      </c>
      <c r="CH30" s="191"/>
      <c r="CI30" s="191"/>
      <c r="CJ30" s="191"/>
      <c r="CK30" s="178">
        <f t="shared" si="19"/>
        <v>0</v>
      </c>
      <c r="CL30" s="191"/>
      <c r="CM30" s="179">
        <f t="shared" si="20"/>
        <v>0</v>
      </c>
      <c r="CN30" s="191"/>
      <c r="CO30" s="179">
        <f t="shared" si="21"/>
        <v>0</v>
      </c>
      <c r="CP30" s="191"/>
      <c r="CQ30" s="191"/>
      <c r="CR30" s="191"/>
      <c r="CS30" s="191"/>
      <c r="CT30" s="191"/>
      <c r="CU30" s="191"/>
      <c r="CV30" s="191"/>
      <c r="CW30" s="191"/>
      <c r="CX30" s="191"/>
      <c r="CY30" s="179"/>
      <c r="CZ30" s="178" t="e">
        <f t="shared" si="0"/>
        <v>#DIV/0!</v>
      </c>
    </row>
    <row r="31" spans="1:104" s="130" customFormat="1" ht="15" x14ac:dyDescent="0.2">
      <c r="A31" s="186">
        <v>611</v>
      </c>
      <c r="B31" s="187" t="s">
        <v>635</v>
      </c>
      <c r="C31" s="188" t="s">
        <v>553</v>
      </c>
      <c r="D31" s="188" t="s">
        <v>562</v>
      </c>
      <c r="E31" s="188"/>
      <c r="F31" s="188"/>
      <c r="G31" s="176">
        <f t="shared" si="1"/>
        <v>0</v>
      </c>
      <c r="H31" s="179"/>
      <c r="I31" s="191"/>
      <c r="J31" s="191"/>
      <c r="K31" s="191"/>
      <c r="L31" s="178">
        <f t="shared" si="2"/>
        <v>0</v>
      </c>
      <c r="M31" s="193"/>
      <c r="N31" s="179">
        <f t="shared" si="3"/>
        <v>0</v>
      </c>
      <c r="O31" s="178">
        <f t="shared" si="4"/>
        <v>0</v>
      </c>
      <c r="P31" s="191"/>
      <c r="Q31" s="191"/>
      <c r="R31" s="179">
        <f t="shared" si="5"/>
        <v>0</v>
      </c>
      <c r="S31" s="191"/>
      <c r="T31" s="191"/>
      <c r="U31" s="191"/>
      <c r="V31" s="179">
        <f t="shared" si="6"/>
        <v>0</v>
      </c>
      <c r="W31" s="191"/>
      <c r="X31" s="191"/>
      <c r="Y31" s="191"/>
      <c r="Z31" s="179">
        <f t="shared" si="7"/>
        <v>0</v>
      </c>
      <c r="AA31" s="191"/>
      <c r="AB31" s="191"/>
      <c r="AC31" s="191"/>
      <c r="AD31" s="179">
        <f t="shared" si="8"/>
        <v>0</v>
      </c>
      <c r="AE31" s="191"/>
      <c r="AF31" s="191"/>
      <c r="AG31" s="191"/>
      <c r="AH31" s="191"/>
      <c r="AI31" s="179">
        <f t="shared" si="9"/>
        <v>0</v>
      </c>
      <c r="AJ31" s="191"/>
      <c r="AK31" s="191"/>
      <c r="AL31" s="177">
        <f t="shared" si="10"/>
        <v>0</v>
      </c>
      <c r="AM31" s="177">
        <f t="shared" si="11"/>
        <v>0</v>
      </c>
      <c r="AN31" s="191"/>
      <c r="AO31" s="191"/>
      <c r="AP31" s="191"/>
      <c r="AQ31" s="191"/>
      <c r="AR31" s="177">
        <f t="shared" si="12"/>
        <v>0</v>
      </c>
      <c r="AS31" s="191"/>
      <c r="AT31" s="191"/>
      <c r="AU31" s="177">
        <f t="shared" si="13"/>
        <v>0</v>
      </c>
      <c r="AV31" s="191"/>
      <c r="AW31" s="191"/>
      <c r="AX31" s="179">
        <f t="shared" si="14"/>
        <v>0</v>
      </c>
      <c r="AY31" s="191"/>
      <c r="AZ31" s="191"/>
      <c r="BA31" s="193"/>
      <c r="BB31" s="179">
        <f t="shared" si="15"/>
        <v>0</v>
      </c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79">
        <f t="shared" si="16"/>
        <v>0</v>
      </c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79">
        <f t="shared" si="17"/>
        <v>0</v>
      </c>
      <c r="CA31" s="191"/>
      <c r="CB31" s="191"/>
      <c r="CC31" s="191"/>
      <c r="CD31" s="191"/>
      <c r="CE31" s="191"/>
      <c r="CF31" s="191"/>
      <c r="CG31" s="179">
        <f t="shared" si="18"/>
        <v>0</v>
      </c>
      <c r="CH31" s="191"/>
      <c r="CI31" s="191"/>
      <c r="CJ31" s="191"/>
      <c r="CK31" s="178">
        <f t="shared" si="19"/>
        <v>0</v>
      </c>
      <c r="CL31" s="191"/>
      <c r="CM31" s="179">
        <f t="shared" si="20"/>
        <v>0</v>
      </c>
      <c r="CN31" s="191"/>
      <c r="CO31" s="179">
        <f t="shared" si="21"/>
        <v>0</v>
      </c>
      <c r="CP31" s="191"/>
      <c r="CQ31" s="191"/>
      <c r="CR31" s="191"/>
      <c r="CS31" s="191"/>
      <c r="CT31" s="191"/>
      <c r="CU31" s="191"/>
      <c r="CV31" s="191"/>
      <c r="CW31" s="191"/>
      <c r="CX31" s="191"/>
      <c r="CY31" s="179"/>
      <c r="CZ31" s="178"/>
    </row>
    <row r="32" spans="1:104" s="130" customFormat="1" ht="28.5" x14ac:dyDescent="0.2">
      <c r="A32" s="186">
        <v>611</v>
      </c>
      <c r="B32" s="187" t="s">
        <v>636</v>
      </c>
      <c r="C32" s="188" t="s">
        <v>553</v>
      </c>
      <c r="D32" s="188" t="s">
        <v>563</v>
      </c>
      <c r="E32" s="188"/>
      <c r="F32" s="188"/>
      <c r="G32" s="176">
        <f t="shared" si="1"/>
        <v>0</v>
      </c>
      <c r="H32" s="179"/>
      <c r="I32" s="191"/>
      <c r="J32" s="191"/>
      <c r="K32" s="191"/>
      <c r="L32" s="178">
        <f t="shared" si="2"/>
        <v>0</v>
      </c>
      <c r="M32" s="193"/>
      <c r="N32" s="179">
        <f t="shared" si="3"/>
        <v>0</v>
      </c>
      <c r="O32" s="178">
        <f t="shared" si="4"/>
        <v>0</v>
      </c>
      <c r="P32" s="191"/>
      <c r="Q32" s="191"/>
      <c r="R32" s="179">
        <f t="shared" si="5"/>
        <v>0</v>
      </c>
      <c r="S32" s="191"/>
      <c r="T32" s="191"/>
      <c r="U32" s="191"/>
      <c r="V32" s="179">
        <f t="shared" si="6"/>
        <v>0</v>
      </c>
      <c r="W32" s="191"/>
      <c r="X32" s="191"/>
      <c r="Y32" s="191"/>
      <c r="Z32" s="179">
        <f t="shared" si="7"/>
        <v>0</v>
      </c>
      <c r="AA32" s="191"/>
      <c r="AB32" s="191"/>
      <c r="AC32" s="191"/>
      <c r="AD32" s="179">
        <f t="shared" si="8"/>
        <v>0</v>
      </c>
      <c r="AE32" s="191"/>
      <c r="AF32" s="191"/>
      <c r="AG32" s="191"/>
      <c r="AH32" s="191"/>
      <c r="AI32" s="179">
        <f t="shared" si="9"/>
        <v>0</v>
      </c>
      <c r="AJ32" s="191"/>
      <c r="AK32" s="191"/>
      <c r="AL32" s="177">
        <f t="shared" si="10"/>
        <v>0</v>
      </c>
      <c r="AM32" s="177">
        <f t="shared" si="11"/>
        <v>0</v>
      </c>
      <c r="AN32" s="191"/>
      <c r="AO32" s="191"/>
      <c r="AP32" s="191"/>
      <c r="AQ32" s="191"/>
      <c r="AR32" s="177">
        <f t="shared" si="12"/>
        <v>0</v>
      </c>
      <c r="AS32" s="191"/>
      <c r="AT32" s="191"/>
      <c r="AU32" s="177">
        <f t="shared" si="13"/>
        <v>0</v>
      </c>
      <c r="AV32" s="191"/>
      <c r="AW32" s="191"/>
      <c r="AX32" s="179">
        <f t="shared" si="14"/>
        <v>0</v>
      </c>
      <c r="AY32" s="191"/>
      <c r="AZ32" s="191"/>
      <c r="BA32" s="193"/>
      <c r="BB32" s="179">
        <f t="shared" si="15"/>
        <v>0</v>
      </c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79">
        <f t="shared" si="16"/>
        <v>0</v>
      </c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79">
        <f t="shared" si="17"/>
        <v>0</v>
      </c>
      <c r="CA32" s="191"/>
      <c r="CB32" s="191"/>
      <c r="CC32" s="191"/>
      <c r="CD32" s="191"/>
      <c r="CE32" s="191"/>
      <c r="CF32" s="191"/>
      <c r="CG32" s="179">
        <f t="shared" si="18"/>
        <v>0</v>
      </c>
      <c r="CH32" s="191"/>
      <c r="CI32" s="191"/>
      <c r="CJ32" s="191"/>
      <c r="CK32" s="178">
        <f t="shared" si="19"/>
        <v>0</v>
      </c>
      <c r="CL32" s="191"/>
      <c r="CM32" s="179">
        <f t="shared" si="20"/>
        <v>0</v>
      </c>
      <c r="CN32" s="191"/>
      <c r="CO32" s="179">
        <f t="shared" si="21"/>
        <v>0</v>
      </c>
      <c r="CP32" s="191"/>
      <c r="CQ32" s="191"/>
      <c r="CR32" s="191"/>
      <c r="CS32" s="191"/>
      <c r="CT32" s="191"/>
      <c r="CU32" s="191"/>
      <c r="CV32" s="191"/>
      <c r="CW32" s="191"/>
      <c r="CX32" s="191"/>
      <c r="CY32" s="179"/>
      <c r="CZ32" s="178"/>
    </row>
    <row r="33" spans="1:104" s="130" customFormat="1" ht="15" x14ac:dyDescent="0.2">
      <c r="A33" s="186">
        <v>611</v>
      </c>
      <c r="B33" s="187" t="s">
        <v>637</v>
      </c>
      <c r="C33" s="188" t="s">
        <v>553</v>
      </c>
      <c r="D33" s="188" t="s">
        <v>564</v>
      </c>
      <c r="E33" s="188"/>
      <c r="F33" s="188"/>
      <c r="G33" s="176">
        <f t="shared" si="1"/>
        <v>0</v>
      </c>
      <c r="H33" s="179"/>
      <c r="I33" s="191"/>
      <c r="J33" s="191"/>
      <c r="K33" s="191"/>
      <c r="L33" s="178">
        <f t="shared" si="2"/>
        <v>0</v>
      </c>
      <c r="M33" s="193"/>
      <c r="N33" s="179">
        <f t="shared" si="3"/>
        <v>0</v>
      </c>
      <c r="O33" s="178">
        <f t="shared" si="4"/>
        <v>0</v>
      </c>
      <c r="P33" s="191"/>
      <c r="Q33" s="191"/>
      <c r="R33" s="179">
        <f t="shared" si="5"/>
        <v>0</v>
      </c>
      <c r="S33" s="191"/>
      <c r="T33" s="191"/>
      <c r="U33" s="191"/>
      <c r="V33" s="179">
        <f t="shared" si="6"/>
        <v>0</v>
      </c>
      <c r="W33" s="191"/>
      <c r="X33" s="191"/>
      <c r="Y33" s="191"/>
      <c r="Z33" s="179">
        <f t="shared" si="7"/>
        <v>0</v>
      </c>
      <c r="AA33" s="191"/>
      <c r="AB33" s="191"/>
      <c r="AC33" s="191"/>
      <c r="AD33" s="179">
        <f t="shared" si="8"/>
        <v>0</v>
      </c>
      <c r="AE33" s="191"/>
      <c r="AF33" s="191"/>
      <c r="AG33" s="191"/>
      <c r="AH33" s="191"/>
      <c r="AI33" s="179">
        <f t="shared" si="9"/>
        <v>0</v>
      </c>
      <c r="AJ33" s="191"/>
      <c r="AK33" s="191"/>
      <c r="AL33" s="177">
        <f t="shared" si="10"/>
        <v>0</v>
      </c>
      <c r="AM33" s="177">
        <f t="shared" si="11"/>
        <v>0</v>
      </c>
      <c r="AN33" s="191"/>
      <c r="AO33" s="191"/>
      <c r="AP33" s="191"/>
      <c r="AQ33" s="191"/>
      <c r="AR33" s="177">
        <f t="shared" si="12"/>
        <v>0</v>
      </c>
      <c r="AS33" s="191"/>
      <c r="AT33" s="191"/>
      <c r="AU33" s="177">
        <f t="shared" si="13"/>
        <v>0</v>
      </c>
      <c r="AV33" s="191"/>
      <c r="AW33" s="191"/>
      <c r="AX33" s="179">
        <f t="shared" si="14"/>
        <v>0</v>
      </c>
      <c r="AY33" s="191"/>
      <c r="AZ33" s="191"/>
      <c r="BA33" s="193"/>
      <c r="BB33" s="179">
        <f t="shared" si="15"/>
        <v>0</v>
      </c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79">
        <f t="shared" si="16"/>
        <v>0</v>
      </c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79">
        <f t="shared" si="17"/>
        <v>0</v>
      </c>
      <c r="CA33" s="191"/>
      <c r="CB33" s="191"/>
      <c r="CC33" s="191"/>
      <c r="CD33" s="191"/>
      <c r="CE33" s="191"/>
      <c r="CF33" s="191"/>
      <c r="CG33" s="179">
        <f t="shared" si="18"/>
        <v>0</v>
      </c>
      <c r="CH33" s="191"/>
      <c r="CI33" s="191"/>
      <c r="CJ33" s="191"/>
      <c r="CK33" s="178">
        <f t="shared" si="19"/>
        <v>0</v>
      </c>
      <c r="CL33" s="191"/>
      <c r="CM33" s="179">
        <f t="shared" si="20"/>
        <v>0</v>
      </c>
      <c r="CN33" s="191"/>
      <c r="CO33" s="179">
        <f t="shared" si="21"/>
        <v>0</v>
      </c>
      <c r="CP33" s="191"/>
      <c r="CQ33" s="191"/>
      <c r="CR33" s="191"/>
      <c r="CS33" s="191"/>
      <c r="CT33" s="191"/>
      <c r="CU33" s="191"/>
      <c r="CV33" s="191"/>
      <c r="CW33" s="191"/>
      <c r="CX33" s="191"/>
      <c r="CY33" s="179"/>
      <c r="CZ33" s="178"/>
    </row>
    <row r="34" spans="1:104" s="130" customFormat="1" ht="15" x14ac:dyDescent="0.2">
      <c r="A34" s="186">
        <v>611</v>
      </c>
      <c r="B34" s="187" t="s">
        <v>638</v>
      </c>
      <c r="C34" s="188" t="s">
        <v>553</v>
      </c>
      <c r="D34" s="188" t="s">
        <v>565</v>
      </c>
      <c r="E34" s="188"/>
      <c r="F34" s="188"/>
      <c r="G34" s="176">
        <f t="shared" si="1"/>
        <v>0</v>
      </c>
      <c r="H34" s="179"/>
      <c r="I34" s="191"/>
      <c r="J34" s="191"/>
      <c r="K34" s="191"/>
      <c r="L34" s="178">
        <f t="shared" si="2"/>
        <v>0</v>
      </c>
      <c r="M34" s="193"/>
      <c r="N34" s="179">
        <f t="shared" si="3"/>
        <v>0</v>
      </c>
      <c r="O34" s="178">
        <f t="shared" si="4"/>
        <v>0</v>
      </c>
      <c r="P34" s="191"/>
      <c r="Q34" s="191"/>
      <c r="R34" s="179">
        <f t="shared" si="5"/>
        <v>0</v>
      </c>
      <c r="S34" s="191"/>
      <c r="T34" s="191"/>
      <c r="U34" s="191"/>
      <c r="V34" s="179">
        <f t="shared" si="6"/>
        <v>0</v>
      </c>
      <c r="W34" s="191"/>
      <c r="X34" s="191"/>
      <c r="Y34" s="191"/>
      <c r="Z34" s="179">
        <f t="shared" si="7"/>
        <v>0</v>
      </c>
      <c r="AA34" s="191"/>
      <c r="AB34" s="191"/>
      <c r="AC34" s="191"/>
      <c r="AD34" s="179">
        <f t="shared" si="8"/>
        <v>0</v>
      </c>
      <c r="AE34" s="191"/>
      <c r="AF34" s="191"/>
      <c r="AG34" s="191"/>
      <c r="AH34" s="191"/>
      <c r="AI34" s="179">
        <f t="shared" si="9"/>
        <v>0</v>
      </c>
      <c r="AJ34" s="191"/>
      <c r="AK34" s="191"/>
      <c r="AL34" s="177">
        <f t="shared" si="10"/>
        <v>0</v>
      </c>
      <c r="AM34" s="177">
        <f t="shared" si="11"/>
        <v>0</v>
      </c>
      <c r="AN34" s="191"/>
      <c r="AO34" s="191"/>
      <c r="AP34" s="191"/>
      <c r="AQ34" s="191"/>
      <c r="AR34" s="177">
        <f t="shared" si="12"/>
        <v>0</v>
      </c>
      <c r="AS34" s="191"/>
      <c r="AT34" s="191"/>
      <c r="AU34" s="177">
        <f t="shared" si="13"/>
        <v>0</v>
      </c>
      <c r="AV34" s="191"/>
      <c r="AW34" s="191"/>
      <c r="AX34" s="179">
        <f t="shared" si="14"/>
        <v>0</v>
      </c>
      <c r="AY34" s="191"/>
      <c r="AZ34" s="191"/>
      <c r="BA34" s="193"/>
      <c r="BB34" s="179">
        <f t="shared" si="15"/>
        <v>0</v>
      </c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79">
        <f t="shared" si="16"/>
        <v>0</v>
      </c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79">
        <f t="shared" si="17"/>
        <v>0</v>
      </c>
      <c r="CA34" s="191"/>
      <c r="CB34" s="191"/>
      <c r="CC34" s="191"/>
      <c r="CD34" s="191"/>
      <c r="CE34" s="191"/>
      <c r="CF34" s="191"/>
      <c r="CG34" s="179">
        <f t="shared" si="18"/>
        <v>0</v>
      </c>
      <c r="CH34" s="191"/>
      <c r="CI34" s="191"/>
      <c r="CJ34" s="191"/>
      <c r="CK34" s="178">
        <f t="shared" si="19"/>
        <v>0</v>
      </c>
      <c r="CL34" s="191"/>
      <c r="CM34" s="179">
        <f t="shared" si="20"/>
        <v>0</v>
      </c>
      <c r="CN34" s="191"/>
      <c r="CO34" s="179">
        <f t="shared" si="21"/>
        <v>0</v>
      </c>
      <c r="CP34" s="191"/>
      <c r="CQ34" s="191"/>
      <c r="CR34" s="191"/>
      <c r="CS34" s="191"/>
      <c r="CT34" s="191"/>
      <c r="CU34" s="191"/>
      <c r="CV34" s="191"/>
      <c r="CW34" s="191"/>
      <c r="CX34" s="191"/>
      <c r="CY34" s="179"/>
      <c r="CZ34" s="178"/>
    </row>
    <row r="35" spans="1:104" s="130" customFormat="1" ht="15" x14ac:dyDescent="0.2">
      <c r="A35" s="186">
        <v>611</v>
      </c>
      <c r="B35" s="187" t="s">
        <v>639</v>
      </c>
      <c r="C35" s="188" t="s">
        <v>553</v>
      </c>
      <c r="D35" s="188" t="s">
        <v>566</v>
      </c>
      <c r="E35" s="188"/>
      <c r="F35" s="188"/>
      <c r="G35" s="176">
        <f t="shared" si="1"/>
        <v>0</v>
      </c>
      <c r="H35" s="179"/>
      <c r="I35" s="191"/>
      <c r="J35" s="191"/>
      <c r="K35" s="191"/>
      <c r="L35" s="178">
        <f t="shared" si="2"/>
        <v>0</v>
      </c>
      <c r="M35" s="193"/>
      <c r="N35" s="179">
        <f t="shared" si="3"/>
        <v>0</v>
      </c>
      <c r="O35" s="178">
        <f t="shared" si="4"/>
        <v>0</v>
      </c>
      <c r="P35" s="191"/>
      <c r="Q35" s="191"/>
      <c r="R35" s="179">
        <f t="shared" si="5"/>
        <v>0</v>
      </c>
      <c r="S35" s="191"/>
      <c r="T35" s="191"/>
      <c r="U35" s="191"/>
      <c r="V35" s="179">
        <f t="shared" si="6"/>
        <v>0</v>
      </c>
      <c r="W35" s="191"/>
      <c r="X35" s="191"/>
      <c r="Y35" s="191"/>
      <c r="Z35" s="179">
        <f t="shared" si="7"/>
        <v>0</v>
      </c>
      <c r="AA35" s="191"/>
      <c r="AB35" s="191"/>
      <c r="AC35" s="191"/>
      <c r="AD35" s="179">
        <f t="shared" si="8"/>
        <v>0</v>
      </c>
      <c r="AE35" s="191"/>
      <c r="AF35" s="191"/>
      <c r="AG35" s="191"/>
      <c r="AH35" s="191"/>
      <c r="AI35" s="179">
        <f t="shared" si="9"/>
        <v>0</v>
      </c>
      <c r="AJ35" s="191"/>
      <c r="AK35" s="191"/>
      <c r="AL35" s="177">
        <f t="shared" si="10"/>
        <v>0</v>
      </c>
      <c r="AM35" s="177">
        <f t="shared" si="11"/>
        <v>0</v>
      </c>
      <c r="AN35" s="191"/>
      <c r="AO35" s="191"/>
      <c r="AP35" s="191"/>
      <c r="AQ35" s="191"/>
      <c r="AR35" s="177">
        <f t="shared" si="12"/>
        <v>0</v>
      </c>
      <c r="AS35" s="191"/>
      <c r="AT35" s="191"/>
      <c r="AU35" s="177">
        <f t="shared" si="13"/>
        <v>0</v>
      </c>
      <c r="AV35" s="191"/>
      <c r="AW35" s="191"/>
      <c r="AX35" s="179">
        <f t="shared" si="14"/>
        <v>0</v>
      </c>
      <c r="AY35" s="191"/>
      <c r="AZ35" s="191"/>
      <c r="BA35" s="193"/>
      <c r="BB35" s="179">
        <f t="shared" si="15"/>
        <v>0</v>
      </c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79">
        <f t="shared" si="16"/>
        <v>0</v>
      </c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79">
        <f t="shared" si="17"/>
        <v>0</v>
      </c>
      <c r="CA35" s="191"/>
      <c r="CB35" s="191"/>
      <c r="CC35" s="191"/>
      <c r="CD35" s="191"/>
      <c r="CE35" s="191"/>
      <c r="CF35" s="191"/>
      <c r="CG35" s="179">
        <f t="shared" si="18"/>
        <v>0</v>
      </c>
      <c r="CH35" s="191"/>
      <c r="CI35" s="191"/>
      <c r="CJ35" s="191"/>
      <c r="CK35" s="178">
        <f t="shared" si="19"/>
        <v>0</v>
      </c>
      <c r="CL35" s="191"/>
      <c r="CM35" s="179">
        <f t="shared" si="20"/>
        <v>0</v>
      </c>
      <c r="CN35" s="191"/>
      <c r="CO35" s="179">
        <f t="shared" si="21"/>
        <v>0</v>
      </c>
      <c r="CP35" s="191"/>
      <c r="CQ35" s="191"/>
      <c r="CR35" s="191"/>
      <c r="CS35" s="191"/>
      <c r="CT35" s="191"/>
      <c r="CU35" s="191"/>
      <c r="CV35" s="191"/>
      <c r="CW35" s="191"/>
      <c r="CX35" s="191"/>
      <c r="CY35" s="179"/>
      <c r="CZ35" s="178"/>
    </row>
    <row r="36" spans="1:104" s="130" customFormat="1" ht="15" x14ac:dyDescent="0.2">
      <c r="A36" s="186">
        <v>611</v>
      </c>
      <c r="B36" s="187" t="s">
        <v>640</v>
      </c>
      <c r="C36" s="188" t="s">
        <v>567</v>
      </c>
      <c r="D36" s="188" t="s">
        <v>568</v>
      </c>
      <c r="E36" s="188"/>
      <c r="F36" s="188"/>
      <c r="G36" s="182"/>
      <c r="H36" s="179"/>
      <c r="I36" s="191"/>
      <c r="J36" s="191"/>
      <c r="K36" s="191"/>
      <c r="L36" s="178">
        <f t="shared" si="2"/>
        <v>0</v>
      </c>
      <c r="M36" s="193"/>
      <c r="N36" s="179">
        <f t="shared" si="3"/>
        <v>0</v>
      </c>
      <c r="O36" s="178">
        <f t="shared" si="4"/>
        <v>0</v>
      </c>
      <c r="P36" s="191"/>
      <c r="Q36" s="191"/>
      <c r="R36" s="179">
        <f t="shared" si="5"/>
        <v>0</v>
      </c>
      <c r="S36" s="191"/>
      <c r="T36" s="191"/>
      <c r="U36" s="191"/>
      <c r="V36" s="179">
        <f t="shared" si="6"/>
        <v>0</v>
      </c>
      <c r="W36" s="191"/>
      <c r="X36" s="191"/>
      <c r="Y36" s="191"/>
      <c r="Z36" s="179">
        <f t="shared" si="7"/>
        <v>0</v>
      </c>
      <c r="AA36" s="191"/>
      <c r="AB36" s="191"/>
      <c r="AC36" s="191"/>
      <c r="AD36" s="179">
        <f t="shared" si="8"/>
        <v>0</v>
      </c>
      <c r="AE36" s="191"/>
      <c r="AF36" s="191"/>
      <c r="AG36" s="191"/>
      <c r="AH36" s="191"/>
      <c r="AI36" s="179">
        <f t="shared" si="9"/>
        <v>0</v>
      </c>
      <c r="AJ36" s="191"/>
      <c r="AK36" s="191"/>
      <c r="AL36" s="177">
        <f t="shared" si="10"/>
        <v>0</v>
      </c>
      <c r="AM36" s="177">
        <f t="shared" si="11"/>
        <v>0</v>
      </c>
      <c r="AN36" s="191"/>
      <c r="AO36" s="191"/>
      <c r="AP36" s="191"/>
      <c r="AQ36" s="191"/>
      <c r="AR36" s="177">
        <f t="shared" si="12"/>
        <v>0</v>
      </c>
      <c r="AS36" s="191"/>
      <c r="AT36" s="191"/>
      <c r="AU36" s="177">
        <f t="shared" si="13"/>
        <v>0</v>
      </c>
      <c r="AV36" s="191"/>
      <c r="AW36" s="191"/>
      <c r="AX36" s="179">
        <f t="shared" si="14"/>
        <v>0</v>
      </c>
      <c r="AY36" s="191"/>
      <c r="AZ36" s="191"/>
      <c r="BA36" s="193"/>
      <c r="BB36" s="179">
        <f t="shared" si="15"/>
        <v>0</v>
      </c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79">
        <f t="shared" si="16"/>
        <v>0</v>
      </c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79">
        <f t="shared" si="17"/>
        <v>0</v>
      </c>
      <c r="CA36" s="191"/>
      <c r="CB36" s="191"/>
      <c r="CC36" s="191"/>
      <c r="CD36" s="191"/>
      <c r="CE36" s="191"/>
      <c r="CF36" s="191"/>
      <c r="CG36" s="179">
        <f t="shared" si="18"/>
        <v>0</v>
      </c>
      <c r="CH36" s="191"/>
      <c r="CI36" s="191"/>
      <c r="CJ36" s="191"/>
      <c r="CK36" s="178">
        <f t="shared" si="19"/>
        <v>0</v>
      </c>
      <c r="CL36" s="191"/>
      <c r="CM36" s="179">
        <f t="shared" si="20"/>
        <v>0</v>
      </c>
      <c r="CN36" s="191"/>
      <c r="CO36" s="179">
        <f t="shared" si="21"/>
        <v>0</v>
      </c>
      <c r="CP36" s="191"/>
      <c r="CQ36" s="191"/>
      <c r="CR36" s="191"/>
      <c r="CS36" s="191"/>
      <c r="CT36" s="191"/>
      <c r="CU36" s="191"/>
      <c r="CV36" s="191"/>
      <c r="CW36" s="191"/>
      <c r="CX36" s="191"/>
      <c r="CY36" s="179"/>
      <c r="CZ36" s="178" t="e">
        <f>CY36/F36</f>
        <v>#DIV/0!</v>
      </c>
    </row>
    <row r="37" spans="1:104" s="130" customFormat="1" ht="15" x14ac:dyDescent="0.2">
      <c r="A37" s="186">
        <v>611</v>
      </c>
      <c r="B37" s="187" t="s">
        <v>641</v>
      </c>
      <c r="C37" s="188" t="s">
        <v>567</v>
      </c>
      <c r="D37" s="188" t="s">
        <v>569</v>
      </c>
      <c r="E37" s="188"/>
      <c r="F37" s="188"/>
      <c r="G37" s="182"/>
      <c r="H37" s="179"/>
      <c r="I37" s="191"/>
      <c r="J37" s="191"/>
      <c r="K37" s="191"/>
      <c r="L37" s="178">
        <f t="shared" si="2"/>
        <v>0</v>
      </c>
      <c r="M37" s="193"/>
      <c r="N37" s="179">
        <f t="shared" si="3"/>
        <v>0</v>
      </c>
      <c r="O37" s="178">
        <f t="shared" si="4"/>
        <v>0</v>
      </c>
      <c r="P37" s="191"/>
      <c r="Q37" s="191"/>
      <c r="R37" s="179">
        <f t="shared" si="5"/>
        <v>0</v>
      </c>
      <c r="S37" s="191"/>
      <c r="T37" s="191"/>
      <c r="U37" s="191"/>
      <c r="V37" s="179">
        <f t="shared" si="6"/>
        <v>0</v>
      </c>
      <c r="W37" s="191"/>
      <c r="X37" s="191"/>
      <c r="Y37" s="191"/>
      <c r="Z37" s="179">
        <f t="shared" si="7"/>
        <v>0</v>
      </c>
      <c r="AA37" s="191"/>
      <c r="AB37" s="191"/>
      <c r="AC37" s="191"/>
      <c r="AD37" s="179">
        <f t="shared" si="8"/>
        <v>0</v>
      </c>
      <c r="AE37" s="191"/>
      <c r="AF37" s="191"/>
      <c r="AG37" s="191"/>
      <c r="AH37" s="191"/>
      <c r="AI37" s="179">
        <f t="shared" si="9"/>
        <v>0</v>
      </c>
      <c r="AJ37" s="191"/>
      <c r="AK37" s="191"/>
      <c r="AL37" s="177">
        <f t="shared" si="10"/>
        <v>0</v>
      </c>
      <c r="AM37" s="177">
        <f t="shared" si="11"/>
        <v>0</v>
      </c>
      <c r="AN37" s="191"/>
      <c r="AO37" s="191"/>
      <c r="AP37" s="191"/>
      <c r="AQ37" s="191"/>
      <c r="AR37" s="177">
        <f t="shared" si="12"/>
        <v>0</v>
      </c>
      <c r="AS37" s="191"/>
      <c r="AT37" s="191"/>
      <c r="AU37" s="177">
        <f t="shared" si="13"/>
        <v>0</v>
      </c>
      <c r="AV37" s="191"/>
      <c r="AW37" s="191"/>
      <c r="AX37" s="179">
        <f t="shared" si="14"/>
        <v>0</v>
      </c>
      <c r="AY37" s="191"/>
      <c r="AZ37" s="191"/>
      <c r="BA37" s="193"/>
      <c r="BB37" s="179">
        <f t="shared" si="15"/>
        <v>0</v>
      </c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79">
        <f t="shared" si="16"/>
        <v>0</v>
      </c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79">
        <f t="shared" si="17"/>
        <v>0</v>
      </c>
      <c r="CA37" s="191"/>
      <c r="CB37" s="191"/>
      <c r="CC37" s="191"/>
      <c r="CD37" s="191"/>
      <c r="CE37" s="191"/>
      <c r="CF37" s="191"/>
      <c r="CG37" s="179">
        <f t="shared" si="18"/>
        <v>0</v>
      </c>
      <c r="CH37" s="191"/>
      <c r="CI37" s="191"/>
      <c r="CJ37" s="191"/>
      <c r="CK37" s="178">
        <f t="shared" si="19"/>
        <v>0</v>
      </c>
      <c r="CL37" s="191"/>
      <c r="CM37" s="179">
        <f t="shared" si="20"/>
        <v>0</v>
      </c>
      <c r="CN37" s="191"/>
      <c r="CO37" s="179">
        <f t="shared" si="21"/>
        <v>0</v>
      </c>
      <c r="CP37" s="191"/>
      <c r="CQ37" s="191"/>
      <c r="CR37" s="191"/>
      <c r="CS37" s="191"/>
      <c r="CT37" s="191"/>
      <c r="CU37" s="191"/>
      <c r="CV37" s="191"/>
      <c r="CW37" s="191"/>
      <c r="CX37" s="191"/>
      <c r="CY37" s="179"/>
      <c r="CZ37" s="178" t="e">
        <f>CY37/F37</f>
        <v>#DIV/0!</v>
      </c>
    </row>
    <row r="38" spans="1:104" s="130" customFormat="1" ht="15" x14ac:dyDescent="0.2">
      <c r="A38" s="186">
        <v>611</v>
      </c>
      <c r="B38" s="187" t="s">
        <v>642</v>
      </c>
      <c r="C38" s="188" t="s">
        <v>567</v>
      </c>
      <c r="D38" s="188" t="s">
        <v>570</v>
      </c>
      <c r="E38" s="188"/>
      <c r="F38" s="188"/>
      <c r="G38" s="182"/>
      <c r="H38" s="179"/>
      <c r="I38" s="191"/>
      <c r="J38" s="191"/>
      <c r="K38" s="191"/>
      <c r="L38" s="178">
        <f t="shared" si="2"/>
        <v>0</v>
      </c>
      <c r="M38" s="191"/>
      <c r="N38" s="179">
        <f t="shared" si="3"/>
        <v>0</v>
      </c>
      <c r="O38" s="178">
        <f t="shared" si="4"/>
        <v>0</v>
      </c>
      <c r="P38" s="191"/>
      <c r="Q38" s="191"/>
      <c r="R38" s="179">
        <f t="shared" si="5"/>
        <v>0</v>
      </c>
      <c r="S38" s="191"/>
      <c r="T38" s="191"/>
      <c r="U38" s="191"/>
      <c r="V38" s="179">
        <f t="shared" si="6"/>
        <v>0</v>
      </c>
      <c r="W38" s="191"/>
      <c r="X38" s="191"/>
      <c r="Y38" s="191"/>
      <c r="Z38" s="179">
        <f t="shared" si="7"/>
        <v>0</v>
      </c>
      <c r="AA38" s="191"/>
      <c r="AB38" s="191"/>
      <c r="AC38" s="191"/>
      <c r="AD38" s="179">
        <f t="shared" si="8"/>
        <v>0</v>
      </c>
      <c r="AE38" s="191"/>
      <c r="AF38" s="191"/>
      <c r="AG38" s="191"/>
      <c r="AH38" s="191"/>
      <c r="AI38" s="179">
        <f t="shared" si="9"/>
        <v>0</v>
      </c>
      <c r="AJ38" s="191"/>
      <c r="AK38" s="191"/>
      <c r="AL38" s="177">
        <f t="shared" si="10"/>
        <v>0</v>
      </c>
      <c r="AM38" s="177">
        <f t="shared" si="11"/>
        <v>0</v>
      </c>
      <c r="AN38" s="191"/>
      <c r="AO38" s="191"/>
      <c r="AP38" s="191"/>
      <c r="AQ38" s="191"/>
      <c r="AR38" s="177">
        <f t="shared" si="12"/>
        <v>0</v>
      </c>
      <c r="AS38" s="191"/>
      <c r="AT38" s="191"/>
      <c r="AU38" s="177">
        <f t="shared" si="13"/>
        <v>0</v>
      </c>
      <c r="AV38" s="191"/>
      <c r="AW38" s="191"/>
      <c r="AX38" s="179">
        <f t="shared" si="14"/>
        <v>0</v>
      </c>
      <c r="AY38" s="191"/>
      <c r="AZ38" s="191"/>
      <c r="BA38" s="193"/>
      <c r="BB38" s="179">
        <f t="shared" si="15"/>
        <v>0</v>
      </c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79">
        <f t="shared" si="16"/>
        <v>0</v>
      </c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79">
        <f t="shared" si="17"/>
        <v>0</v>
      </c>
      <c r="CA38" s="191"/>
      <c r="CB38" s="191"/>
      <c r="CC38" s="191"/>
      <c r="CD38" s="191"/>
      <c r="CE38" s="191"/>
      <c r="CF38" s="191"/>
      <c r="CG38" s="179">
        <f t="shared" si="18"/>
        <v>0</v>
      </c>
      <c r="CH38" s="191"/>
      <c r="CI38" s="191"/>
      <c r="CJ38" s="191"/>
      <c r="CK38" s="178">
        <f t="shared" si="19"/>
        <v>0</v>
      </c>
      <c r="CL38" s="191"/>
      <c r="CM38" s="179">
        <f t="shared" si="20"/>
        <v>0</v>
      </c>
      <c r="CN38" s="191"/>
      <c r="CO38" s="179">
        <f t="shared" si="21"/>
        <v>0</v>
      </c>
      <c r="CP38" s="191"/>
      <c r="CQ38" s="191"/>
      <c r="CR38" s="191"/>
      <c r="CS38" s="191"/>
      <c r="CT38" s="191"/>
      <c r="CU38" s="191"/>
      <c r="CV38" s="191"/>
      <c r="CW38" s="191"/>
      <c r="CX38" s="191"/>
      <c r="CY38" s="179"/>
      <c r="CZ38" s="178" t="e">
        <f>CY38/F38</f>
        <v>#DIV/0!</v>
      </c>
    </row>
    <row r="39" spans="1:104" s="130" customFormat="1" ht="15" x14ac:dyDescent="0.2">
      <c r="A39" s="186">
        <v>611</v>
      </c>
      <c r="B39" s="187" t="s">
        <v>643</v>
      </c>
      <c r="C39" s="188" t="s">
        <v>567</v>
      </c>
      <c r="D39" s="188" t="s">
        <v>571</v>
      </c>
      <c r="E39" s="188"/>
      <c r="F39" s="188"/>
      <c r="G39" s="182"/>
      <c r="H39" s="179"/>
      <c r="I39" s="191"/>
      <c r="J39" s="191"/>
      <c r="K39" s="191"/>
      <c r="L39" s="178">
        <f t="shared" si="2"/>
        <v>0</v>
      </c>
      <c r="M39" s="191"/>
      <c r="N39" s="179">
        <f t="shared" si="3"/>
        <v>0</v>
      </c>
      <c r="O39" s="178">
        <f t="shared" si="4"/>
        <v>0</v>
      </c>
      <c r="P39" s="191"/>
      <c r="Q39" s="191"/>
      <c r="R39" s="179">
        <f t="shared" si="5"/>
        <v>0</v>
      </c>
      <c r="S39" s="191"/>
      <c r="T39" s="191"/>
      <c r="U39" s="191"/>
      <c r="V39" s="179">
        <f t="shared" si="6"/>
        <v>0</v>
      </c>
      <c r="W39" s="191"/>
      <c r="X39" s="191"/>
      <c r="Y39" s="191"/>
      <c r="Z39" s="179">
        <f t="shared" si="7"/>
        <v>0</v>
      </c>
      <c r="AA39" s="191"/>
      <c r="AB39" s="191"/>
      <c r="AC39" s="191"/>
      <c r="AD39" s="179">
        <f t="shared" si="8"/>
        <v>0</v>
      </c>
      <c r="AE39" s="191"/>
      <c r="AF39" s="191"/>
      <c r="AG39" s="191"/>
      <c r="AH39" s="191"/>
      <c r="AI39" s="179">
        <f t="shared" si="9"/>
        <v>0</v>
      </c>
      <c r="AJ39" s="191"/>
      <c r="AK39" s="191"/>
      <c r="AL39" s="177">
        <f t="shared" si="10"/>
        <v>0</v>
      </c>
      <c r="AM39" s="177">
        <f t="shared" si="11"/>
        <v>0</v>
      </c>
      <c r="AN39" s="191"/>
      <c r="AO39" s="191"/>
      <c r="AP39" s="191"/>
      <c r="AQ39" s="191"/>
      <c r="AR39" s="177">
        <f t="shared" si="12"/>
        <v>0</v>
      </c>
      <c r="AS39" s="191"/>
      <c r="AT39" s="191"/>
      <c r="AU39" s="177">
        <f t="shared" si="13"/>
        <v>0</v>
      </c>
      <c r="AV39" s="191"/>
      <c r="AW39" s="191"/>
      <c r="AX39" s="179">
        <f t="shared" si="14"/>
        <v>0</v>
      </c>
      <c r="AY39" s="191"/>
      <c r="AZ39" s="191"/>
      <c r="BA39" s="193"/>
      <c r="BB39" s="179">
        <f t="shared" si="15"/>
        <v>0</v>
      </c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79">
        <f t="shared" si="16"/>
        <v>0</v>
      </c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79">
        <f t="shared" si="17"/>
        <v>0</v>
      </c>
      <c r="CA39" s="191"/>
      <c r="CB39" s="191"/>
      <c r="CC39" s="191"/>
      <c r="CD39" s="191"/>
      <c r="CE39" s="191"/>
      <c r="CF39" s="191"/>
      <c r="CG39" s="179">
        <f t="shared" si="18"/>
        <v>0</v>
      </c>
      <c r="CH39" s="191"/>
      <c r="CI39" s="191"/>
      <c r="CJ39" s="191"/>
      <c r="CK39" s="178">
        <f t="shared" si="19"/>
        <v>0</v>
      </c>
      <c r="CL39" s="191"/>
      <c r="CM39" s="179">
        <f t="shared" si="20"/>
        <v>0</v>
      </c>
      <c r="CN39" s="191"/>
      <c r="CO39" s="179">
        <f t="shared" si="21"/>
        <v>0</v>
      </c>
      <c r="CP39" s="191"/>
      <c r="CQ39" s="191"/>
      <c r="CR39" s="191"/>
      <c r="CS39" s="191"/>
      <c r="CT39" s="191"/>
      <c r="CU39" s="191"/>
      <c r="CV39" s="191"/>
      <c r="CW39" s="191"/>
      <c r="CX39" s="191"/>
      <c r="CY39" s="179"/>
      <c r="CZ39" s="178" t="e">
        <f>CY39/F39</f>
        <v>#DIV/0!</v>
      </c>
    </row>
    <row r="40" spans="1:104" s="130" customFormat="1" ht="15" x14ac:dyDescent="0.2">
      <c r="A40" s="186">
        <v>611</v>
      </c>
      <c r="B40" s="187" t="s">
        <v>644</v>
      </c>
      <c r="C40" s="188" t="s">
        <v>572</v>
      </c>
      <c r="D40" s="188" t="s">
        <v>573</v>
      </c>
      <c r="E40" s="188"/>
      <c r="F40" s="188"/>
      <c r="G40" s="182"/>
      <c r="H40" s="179"/>
      <c r="I40" s="191"/>
      <c r="J40" s="191"/>
      <c r="K40" s="191"/>
      <c r="L40" s="178"/>
      <c r="M40" s="191"/>
      <c r="N40" s="179"/>
      <c r="O40" s="178"/>
      <c r="P40" s="191"/>
      <c r="Q40" s="191"/>
      <c r="R40" s="179"/>
      <c r="S40" s="191"/>
      <c r="T40" s="191"/>
      <c r="U40" s="191"/>
      <c r="V40" s="179"/>
      <c r="W40" s="191"/>
      <c r="X40" s="191"/>
      <c r="Y40" s="191"/>
      <c r="Z40" s="179"/>
      <c r="AA40" s="191"/>
      <c r="AB40" s="191"/>
      <c r="AC40" s="191"/>
      <c r="AD40" s="179"/>
      <c r="AE40" s="191"/>
      <c r="AF40" s="191"/>
      <c r="AG40" s="191"/>
      <c r="AH40" s="191"/>
      <c r="AI40" s="179"/>
      <c r="AJ40" s="191"/>
      <c r="AK40" s="191"/>
      <c r="AL40" s="177"/>
      <c r="AM40" s="177"/>
      <c r="AN40" s="191"/>
      <c r="AO40" s="191"/>
      <c r="AP40" s="191"/>
      <c r="AQ40" s="191"/>
      <c r="AR40" s="177"/>
      <c r="AS40" s="191"/>
      <c r="AT40" s="191"/>
      <c r="AU40" s="177"/>
      <c r="AV40" s="191"/>
      <c r="AW40" s="191"/>
      <c r="AX40" s="179"/>
      <c r="AY40" s="191"/>
      <c r="AZ40" s="191"/>
      <c r="BA40" s="193"/>
      <c r="BB40" s="179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79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79"/>
      <c r="CA40" s="191"/>
      <c r="CB40" s="191"/>
      <c r="CC40" s="191"/>
      <c r="CD40" s="191"/>
      <c r="CE40" s="191"/>
      <c r="CF40" s="191"/>
      <c r="CG40" s="179"/>
      <c r="CH40" s="191"/>
      <c r="CI40" s="191"/>
      <c r="CJ40" s="191"/>
      <c r="CK40" s="178"/>
      <c r="CL40" s="191"/>
      <c r="CM40" s="179"/>
      <c r="CN40" s="191"/>
      <c r="CO40" s="179"/>
      <c r="CP40" s="191"/>
      <c r="CQ40" s="191"/>
      <c r="CR40" s="191"/>
      <c r="CS40" s="191"/>
      <c r="CT40" s="191"/>
      <c r="CU40" s="191"/>
      <c r="CV40" s="191"/>
      <c r="CW40" s="191"/>
      <c r="CX40" s="191"/>
      <c r="CY40" s="179"/>
      <c r="CZ40" s="178"/>
    </row>
    <row r="41" spans="1:104" s="130" customFormat="1" ht="28.5" x14ac:dyDescent="0.2">
      <c r="A41" s="186">
        <v>611</v>
      </c>
      <c r="B41" s="187" t="s">
        <v>645</v>
      </c>
      <c r="C41" s="188" t="s">
        <v>572</v>
      </c>
      <c r="D41" s="188" t="s">
        <v>574</v>
      </c>
      <c r="E41" s="188"/>
      <c r="F41" s="188"/>
      <c r="G41" s="182"/>
      <c r="H41" s="179"/>
      <c r="I41" s="191"/>
      <c r="J41" s="191"/>
      <c r="K41" s="191"/>
      <c r="L41" s="178"/>
      <c r="M41" s="191"/>
      <c r="N41" s="179"/>
      <c r="O41" s="178"/>
      <c r="P41" s="191"/>
      <c r="Q41" s="191"/>
      <c r="R41" s="179"/>
      <c r="S41" s="191"/>
      <c r="T41" s="191"/>
      <c r="U41" s="191"/>
      <c r="V41" s="179"/>
      <c r="W41" s="191"/>
      <c r="X41" s="191"/>
      <c r="Y41" s="191"/>
      <c r="Z41" s="179"/>
      <c r="AA41" s="191"/>
      <c r="AB41" s="191"/>
      <c r="AC41" s="191"/>
      <c r="AD41" s="179"/>
      <c r="AE41" s="191"/>
      <c r="AF41" s="191"/>
      <c r="AG41" s="191"/>
      <c r="AH41" s="191"/>
      <c r="AI41" s="179"/>
      <c r="AJ41" s="191"/>
      <c r="AK41" s="191"/>
      <c r="AL41" s="177"/>
      <c r="AM41" s="177"/>
      <c r="AN41" s="191"/>
      <c r="AO41" s="191"/>
      <c r="AP41" s="191"/>
      <c r="AQ41" s="191"/>
      <c r="AR41" s="177"/>
      <c r="AS41" s="191"/>
      <c r="AT41" s="191"/>
      <c r="AU41" s="177"/>
      <c r="AV41" s="191"/>
      <c r="AW41" s="191"/>
      <c r="AX41" s="179"/>
      <c r="AY41" s="191"/>
      <c r="AZ41" s="191"/>
      <c r="BA41" s="193"/>
      <c r="BB41" s="179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79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79"/>
      <c r="CA41" s="191"/>
      <c r="CB41" s="191"/>
      <c r="CC41" s="191"/>
      <c r="CD41" s="191"/>
      <c r="CE41" s="191"/>
      <c r="CF41" s="191"/>
      <c r="CG41" s="179"/>
      <c r="CH41" s="191"/>
      <c r="CI41" s="191"/>
      <c r="CJ41" s="191"/>
      <c r="CK41" s="178"/>
      <c r="CL41" s="191"/>
      <c r="CM41" s="179"/>
      <c r="CN41" s="191"/>
      <c r="CO41" s="179"/>
      <c r="CP41" s="191"/>
      <c r="CQ41" s="191"/>
      <c r="CR41" s="191"/>
      <c r="CS41" s="191"/>
      <c r="CT41" s="191"/>
      <c r="CU41" s="191"/>
      <c r="CV41" s="191"/>
      <c r="CW41" s="191"/>
      <c r="CX41" s="191"/>
      <c r="CY41" s="179"/>
      <c r="CZ41" s="178"/>
    </row>
    <row r="42" spans="1:104" s="130" customFormat="1" ht="28.5" x14ac:dyDescent="0.2">
      <c r="A42" s="186">
        <v>611</v>
      </c>
      <c r="B42" s="187" t="s">
        <v>646</v>
      </c>
      <c r="C42" s="188" t="s">
        <v>572</v>
      </c>
      <c r="D42" s="188" t="s">
        <v>575</v>
      </c>
      <c r="E42" s="188"/>
      <c r="F42" s="188"/>
      <c r="G42" s="182"/>
      <c r="H42" s="179"/>
      <c r="I42" s="191"/>
      <c r="J42" s="191"/>
      <c r="K42" s="191"/>
      <c r="L42" s="178"/>
      <c r="M42" s="191"/>
      <c r="N42" s="179"/>
      <c r="O42" s="178"/>
      <c r="P42" s="191"/>
      <c r="Q42" s="191"/>
      <c r="R42" s="179"/>
      <c r="S42" s="191"/>
      <c r="T42" s="191"/>
      <c r="U42" s="191"/>
      <c r="V42" s="179"/>
      <c r="W42" s="191"/>
      <c r="X42" s="191"/>
      <c r="Y42" s="191"/>
      <c r="Z42" s="179"/>
      <c r="AA42" s="191"/>
      <c r="AB42" s="191"/>
      <c r="AC42" s="191"/>
      <c r="AD42" s="179"/>
      <c r="AE42" s="191"/>
      <c r="AF42" s="191"/>
      <c r="AG42" s="191"/>
      <c r="AH42" s="191"/>
      <c r="AI42" s="179"/>
      <c r="AJ42" s="191"/>
      <c r="AK42" s="191"/>
      <c r="AL42" s="177"/>
      <c r="AM42" s="177"/>
      <c r="AN42" s="191"/>
      <c r="AO42" s="191"/>
      <c r="AP42" s="191"/>
      <c r="AQ42" s="191"/>
      <c r="AR42" s="177"/>
      <c r="AS42" s="191"/>
      <c r="AT42" s="191"/>
      <c r="AU42" s="177"/>
      <c r="AV42" s="191"/>
      <c r="AW42" s="191"/>
      <c r="AX42" s="179"/>
      <c r="AY42" s="191"/>
      <c r="AZ42" s="191"/>
      <c r="BA42" s="193"/>
      <c r="BB42" s="179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79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79"/>
      <c r="CA42" s="191"/>
      <c r="CB42" s="191"/>
      <c r="CC42" s="191"/>
      <c r="CD42" s="191"/>
      <c r="CE42" s="191"/>
      <c r="CF42" s="191"/>
      <c r="CG42" s="179"/>
      <c r="CH42" s="191"/>
      <c r="CI42" s="191"/>
      <c r="CJ42" s="191"/>
      <c r="CK42" s="178"/>
      <c r="CL42" s="191"/>
      <c r="CM42" s="179"/>
      <c r="CN42" s="191"/>
      <c r="CO42" s="179"/>
      <c r="CP42" s="191"/>
      <c r="CQ42" s="191"/>
      <c r="CR42" s="191"/>
      <c r="CS42" s="191"/>
      <c r="CT42" s="191"/>
      <c r="CU42" s="191"/>
      <c r="CV42" s="191"/>
      <c r="CW42" s="191"/>
      <c r="CX42" s="191"/>
      <c r="CY42" s="179"/>
      <c r="CZ42" s="178"/>
    </row>
    <row r="43" spans="1:104" s="130" customFormat="1" ht="28.5" x14ac:dyDescent="0.2">
      <c r="A43" s="186">
        <v>611</v>
      </c>
      <c r="B43" s="187" t="s">
        <v>647</v>
      </c>
      <c r="C43" s="188" t="s">
        <v>572</v>
      </c>
      <c r="D43" s="188" t="s">
        <v>576</v>
      </c>
      <c r="E43" s="188"/>
      <c r="F43" s="188"/>
      <c r="G43" s="182"/>
      <c r="H43" s="179"/>
      <c r="I43" s="191"/>
      <c r="J43" s="191"/>
      <c r="K43" s="191"/>
      <c r="L43" s="178"/>
      <c r="M43" s="191"/>
      <c r="N43" s="179"/>
      <c r="O43" s="178"/>
      <c r="P43" s="191"/>
      <c r="Q43" s="191"/>
      <c r="R43" s="179"/>
      <c r="S43" s="191"/>
      <c r="T43" s="191"/>
      <c r="U43" s="191"/>
      <c r="V43" s="179"/>
      <c r="W43" s="191"/>
      <c r="X43" s="191"/>
      <c r="Y43" s="191"/>
      <c r="Z43" s="179"/>
      <c r="AA43" s="191"/>
      <c r="AB43" s="191"/>
      <c r="AC43" s="191"/>
      <c r="AD43" s="179"/>
      <c r="AE43" s="191"/>
      <c r="AF43" s="191"/>
      <c r="AG43" s="191"/>
      <c r="AH43" s="191"/>
      <c r="AI43" s="179"/>
      <c r="AJ43" s="191"/>
      <c r="AK43" s="191"/>
      <c r="AL43" s="177"/>
      <c r="AM43" s="177"/>
      <c r="AN43" s="191"/>
      <c r="AO43" s="191"/>
      <c r="AP43" s="191"/>
      <c r="AQ43" s="191"/>
      <c r="AR43" s="177"/>
      <c r="AS43" s="191"/>
      <c r="AT43" s="191"/>
      <c r="AU43" s="177"/>
      <c r="AV43" s="191"/>
      <c r="AW43" s="191"/>
      <c r="AX43" s="179"/>
      <c r="AY43" s="191"/>
      <c r="AZ43" s="191"/>
      <c r="BA43" s="193"/>
      <c r="BB43" s="179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79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79"/>
      <c r="CA43" s="191"/>
      <c r="CB43" s="191"/>
      <c r="CC43" s="191"/>
      <c r="CD43" s="191"/>
      <c r="CE43" s="191"/>
      <c r="CF43" s="191"/>
      <c r="CG43" s="179"/>
      <c r="CH43" s="191"/>
      <c r="CI43" s="191"/>
      <c r="CJ43" s="191"/>
      <c r="CK43" s="178"/>
      <c r="CL43" s="191"/>
      <c r="CM43" s="179"/>
      <c r="CN43" s="191"/>
      <c r="CO43" s="179"/>
      <c r="CP43" s="191"/>
      <c r="CQ43" s="191"/>
      <c r="CR43" s="191"/>
      <c r="CS43" s="191"/>
      <c r="CT43" s="191"/>
      <c r="CU43" s="191"/>
      <c r="CV43" s="191"/>
      <c r="CW43" s="191"/>
      <c r="CX43" s="191"/>
      <c r="CY43" s="179"/>
      <c r="CZ43" s="178"/>
    </row>
    <row r="44" spans="1:104" s="130" customFormat="1" ht="28.5" x14ac:dyDescent="0.2">
      <c r="A44" s="186">
        <v>611</v>
      </c>
      <c r="B44" s="187" t="s">
        <v>648</v>
      </c>
      <c r="C44" s="188" t="s">
        <v>572</v>
      </c>
      <c r="D44" s="188" t="s">
        <v>577</v>
      </c>
      <c r="E44" s="188"/>
      <c r="F44" s="188"/>
      <c r="G44" s="182"/>
      <c r="H44" s="179"/>
      <c r="I44" s="191"/>
      <c r="J44" s="191"/>
      <c r="K44" s="191"/>
      <c r="L44" s="178"/>
      <c r="M44" s="191"/>
      <c r="N44" s="179"/>
      <c r="O44" s="178"/>
      <c r="P44" s="191"/>
      <c r="Q44" s="191"/>
      <c r="R44" s="179"/>
      <c r="S44" s="191"/>
      <c r="T44" s="191"/>
      <c r="U44" s="191"/>
      <c r="V44" s="179"/>
      <c r="W44" s="191"/>
      <c r="X44" s="191"/>
      <c r="Y44" s="191"/>
      <c r="Z44" s="179"/>
      <c r="AA44" s="191"/>
      <c r="AB44" s="191"/>
      <c r="AC44" s="191"/>
      <c r="AD44" s="179"/>
      <c r="AE44" s="191"/>
      <c r="AF44" s="191"/>
      <c r="AG44" s="191"/>
      <c r="AH44" s="191"/>
      <c r="AI44" s="179"/>
      <c r="AJ44" s="191"/>
      <c r="AK44" s="191"/>
      <c r="AL44" s="177"/>
      <c r="AM44" s="177"/>
      <c r="AN44" s="191"/>
      <c r="AO44" s="191"/>
      <c r="AP44" s="191"/>
      <c r="AQ44" s="191"/>
      <c r="AR44" s="177"/>
      <c r="AS44" s="191"/>
      <c r="AT44" s="191"/>
      <c r="AU44" s="177"/>
      <c r="AV44" s="191"/>
      <c r="AW44" s="191"/>
      <c r="AX44" s="179"/>
      <c r="AY44" s="191"/>
      <c r="AZ44" s="191"/>
      <c r="BA44" s="193"/>
      <c r="BB44" s="179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79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79"/>
      <c r="CA44" s="191"/>
      <c r="CB44" s="191"/>
      <c r="CC44" s="191"/>
      <c r="CD44" s="191"/>
      <c r="CE44" s="191"/>
      <c r="CF44" s="191"/>
      <c r="CG44" s="179"/>
      <c r="CH44" s="191"/>
      <c r="CI44" s="191"/>
      <c r="CJ44" s="191"/>
      <c r="CK44" s="178"/>
      <c r="CL44" s="191"/>
      <c r="CM44" s="179"/>
      <c r="CN44" s="191"/>
      <c r="CO44" s="179"/>
      <c r="CP44" s="191"/>
      <c r="CQ44" s="191"/>
      <c r="CR44" s="191"/>
      <c r="CS44" s="191"/>
      <c r="CT44" s="191"/>
      <c r="CU44" s="191"/>
      <c r="CV44" s="191"/>
      <c r="CW44" s="191"/>
      <c r="CX44" s="191"/>
      <c r="CY44" s="179"/>
      <c r="CZ44" s="178"/>
    </row>
    <row r="45" spans="1:104" s="130" customFormat="1" ht="28.5" x14ac:dyDescent="0.2">
      <c r="A45" s="186">
        <v>611</v>
      </c>
      <c r="B45" s="187" t="s">
        <v>649</v>
      </c>
      <c r="C45" s="188" t="s">
        <v>572</v>
      </c>
      <c r="D45" s="188" t="s">
        <v>578</v>
      </c>
      <c r="E45" s="188"/>
      <c r="F45" s="188"/>
      <c r="G45" s="182"/>
      <c r="H45" s="179"/>
      <c r="I45" s="191"/>
      <c r="J45" s="191"/>
      <c r="K45" s="191"/>
      <c r="L45" s="178"/>
      <c r="M45" s="191"/>
      <c r="N45" s="179"/>
      <c r="O45" s="178"/>
      <c r="P45" s="191"/>
      <c r="Q45" s="191"/>
      <c r="R45" s="179"/>
      <c r="S45" s="191"/>
      <c r="T45" s="191"/>
      <c r="U45" s="191"/>
      <c r="V45" s="179"/>
      <c r="W45" s="191"/>
      <c r="X45" s="191"/>
      <c r="Y45" s="191"/>
      <c r="Z45" s="179"/>
      <c r="AA45" s="191"/>
      <c r="AB45" s="191"/>
      <c r="AC45" s="191"/>
      <c r="AD45" s="179"/>
      <c r="AE45" s="191"/>
      <c r="AF45" s="191"/>
      <c r="AG45" s="191"/>
      <c r="AH45" s="191"/>
      <c r="AI45" s="179"/>
      <c r="AJ45" s="191"/>
      <c r="AK45" s="191"/>
      <c r="AL45" s="177"/>
      <c r="AM45" s="177"/>
      <c r="AN45" s="191"/>
      <c r="AO45" s="191"/>
      <c r="AP45" s="191"/>
      <c r="AQ45" s="191"/>
      <c r="AR45" s="177"/>
      <c r="AS45" s="191"/>
      <c r="AT45" s="191"/>
      <c r="AU45" s="177"/>
      <c r="AV45" s="191"/>
      <c r="AW45" s="191"/>
      <c r="AX45" s="179"/>
      <c r="AY45" s="191"/>
      <c r="AZ45" s="191"/>
      <c r="BA45" s="193"/>
      <c r="BB45" s="179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79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79"/>
      <c r="CA45" s="191"/>
      <c r="CB45" s="191"/>
      <c r="CC45" s="191"/>
      <c r="CD45" s="191"/>
      <c r="CE45" s="191"/>
      <c r="CF45" s="191"/>
      <c r="CG45" s="179"/>
      <c r="CH45" s="191"/>
      <c r="CI45" s="191"/>
      <c r="CJ45" s="191"/>
      <c r="CK45" s="178"/>
      <c r="CL45" s="191"/>
      <c r="CM45" s="179"/>
      <c r="CN45" s="191"/>
      <c r="CO45" s="179"/>
      <c r="CP45" s="191"/>
      <c r="CQ45" s="191"/>
      <c r="CR45" s="191"/>
      <c r="CS45" s="191"/>
      <c r="CT45" s="191"/>
      <c r="CU45" s="191"/>
      <c r="CV45" s="191"/>
      <c r="CW45" s="191"/>
      <c r="CX45" s="191"/>
      <c r="CY45" s="179"/>
      <c r="CZ45" s="178"/>
    </row>
    <row r="46" spans="1:104" s="130" customFormat="1" ht="15" x14ac:dyDescent="0.2">
      <c r="A46" s="186">
        <v>611</v>
      </c>
      <c r="B46" s="187" t="s">
        <v>650</v>
      </c>
      <c r="C46" s="188" t="s">
        <v>572</v>
      </c>
      <c r="D46" s="188" t="s">
        <v>579</v>
      </c>
      <c r="E46" s="188"/>
      <c r="F46" s="188"/>
      <c r="G46" s="182"/>
      <c r="H46" s="179"/>
      <c r="I46" s="191"/>
      <c r="J46" s="191"/>
      <c r="K46" s="191"/>
      <c r="L46" s="178"/>
      <c r="M46" s="191"/>
      <c r="N46" s="179"/>
      <c r="O46" s="178"/>
      <c r="P46" s="191"/>
      <c r="Q46" s="191"/>
      <c r="R46" s="179"/>
      <c r="S46" s="191"/>
      <c r="T46" s="191"/>
      <c r="U46" s="191"/>
      <c r="V46" s="179"/>
      <c r="W46" s="191"/>
      <c r="X46" s="191"/>
      <c r="Y46" s="191"/>
      <c r="Z46" s="179"/>
      <c r="AA46" s="191"/>
      <c r="AB46" s="191"/>
      <c r="AC46" s="191"/>
      <c r="AD46" s="179"/>
      <c r="AE46" s="191"/>
      <c r="AF46" s="191"/>
      <c r="AG46" s="191"/>
      <c r="AH46" s="191"/>
      <c r="AI46" s="179"/>
      <c r="AJ46" s="191"/>
      <c r="AK46" s="191"/>
      <c r="AL46" s="177"/>
      <c r="AM46" s="177"/>
      <c r="AN46" s="191"/>
      <c r="AO46" s="191"/>
      <c r="AP46" s="191"/>
      <c r="AQ46" s="191"/>
      <c r="AR46" s="177"/>
      <c r="AS46" s="191"/>
      <c r="AT46" s="191"/>
      <c r="AU46" s="177"/>
      <c r="AV46" s="191"/>
      <c r="AW46" s="191"/>
      <c r="AX46" s="179"/>
      <c r="AY46" s="191"/>
      <c r="AZ46" s="191"/>
      <c r="BA46" s="193"/>
      <c r="BB46" s="179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79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79"/>
      <c r="CA46" s="191"/>
      <c r="CB46" s="191"/>
      <c r="CC46" s="191"/>
      <c r="CD46" s="191"/>
      <c r="CE46" s="191"/>
      <c r="CF46" s="191"/>
      <c r="CG46" s="179"/>
      <c r="CH46" s="191"/>
      <c r="CI46" s="191"/>
      <c r="CJ46" s="191"/>
      <c r="CK46" s="178"/>
      <c r="CL46" s="191"/>
      <c r="CM46" s="179"/>
      <c r="CN46" s="191"/>
      <c r="CO46" s="179"/>
      <c r="CP46" s="191"/>
      <c r="CQ46" s="191"/>
      <c r="CR46" s="191"/>
      <c r="CS46" s="191"/>
      <c r="CT46" s="191"/>
      <c r="CU46" s="191"/>
      <c r="CV46" s="191"/>
      <c r="CW46" s="191"/>
      <c r="CX46" s="191"/>
      <c r="CY46" s="179"/>
      <c r="CZ46" s="178"/>
    </row>
    <row r="47" spans="1:104" s="130" customFormat="1" ht="15" x14ac:dyDescent="0.2">
      <c r="A47" s="186">
        <v>611</v>
      </c>
      <c r="B47" s="187" t="s">
        <v>651</v>
      </c>
      <c r="C47" s="188" t="s">
        <v>572</v>
      </c>
      <c r="D47" s="188" t="s">
        <v>580</v>
      </c>
      <c r="E47" s="188"/>
      <c r="F47" s="188"/>
      <c r="G47" s="182"/>
      <c r="H47" s="179"/>
      <c r="I47" s="191"/>
      <c r="J47" s="191"/>
      <c r="K47" s="191"/>
      <c r="L47" s="178"/>
      <c r="M47" s="191"/>
      <c r="N47" s="179"/>
      <c r="O47" s="178"/>
      <c r="P47" s="191"/>
      <c r="Q47" s="191"/>
      <c r="R47" s="179"/>
      <c r="S47" s="191"/>
      <c r="T47" s="191"/>
      <c r="U47" s="191"/>
      <c r="V47" s="179"/>
      <c r="W47" s="191"/>
      <c r="X47" s="191"/>
      <c r="Y47" s="191"/>
      <c r="Z47" s="179"/>
      <c r="AA47" s="191"/>
      <c r="AB47" s="191"/>
      <c r="AC47" s="191"/>
      <c r="AD47" s="179"/>
      <c r="AE47" s="191"/>
      <c r="AF47" s="191"/>
      <c r="AG47" s="191"/>
      <c r="AH47" s="191"/>
      <c r="AI47" s="179"/>
      <c r="AJ47" s="191"/>
      <c r="AK47" s="191"/>
      <c r="AL47" s="177"/>
      <c r="AM47" s="177"/>
      <c r="AN47" s="191"/>
      <c r="AO47" s="191"/>
      <c r="AP47" s="191"/>
      <c r="AQ47" s="191"/>
      <c r="AR47" s="177"/>
      <c r="AS47" s="191"/>
      <c r="AT47" s="191"/>
      <c r="AU47" s="177"/>
      <c r="AV47" s="191"/>
      <c r="AW47" s="191"/>
      <c r="AX47" s="179"/>
      <c r="AY47" s="191"/>
      <c r="AZ47" s="191"/>
      <c r="BA47" s="193"/>
      <c r="BB47" s="179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79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79"/>
      <c r="CA47" s="191"/>
      <c r="CB47" s="191"/>
      <c r="CC47" s="191"/>
      <c r="CD47" s="191"/>
      <c r="CE47" s="191"/>
      <c r="CF47" s="191"/>
      <c r="CG47" s="179"/>
      <c r="CH47" s="191"/>
      <c r="CI47" s="191"/>
      <c r="CJ47" s="191"/>
      <c r="CK47" s="178"/>
      <c r="CL47" s="191"/>
      <c r="CM47" s="179"/>
      <c r="CN47" s="191"/>
      <c r="CO47" s="179"/>
      <c r="CP47" s="191"/>
      <c r="CQ47" s="191"/>
      <c r="CR47" s="191"/>
      <c r="CS47" s="191"/>
      <c r="CT47" s="191"/>
      <c r="CU47" s="191"/>
      <c r="CV47" s="191"/>
      <c r="CW47" s="191"/>
      <c r="CX47" s="191"/>
      <c r="CY47" s="179"/>
      <c r="CZ47" s="178"/>
    </row>
    <row r="48" spans="1:104" s="130" customFormat="1" ht="15" x14ac:dyDescent="0.2">
      <c r="A48" s="186">
        <v>611</v>
      </c>
      <c r="B48" s="187" t="s">
        <v>652</v>
      </c>
      <c r="C48" s="188" t="s">
        <v>581</v>
      </c>
      <c r="D48" s="188" t="s">
        <v>582</v>
      </c>
      <c r="E48" s="188"/>
      <c r="F48" s="188"/>
      <c r="G48" s="182"/>
      <c r="H48" s="179"/>
      <c r="I48" s="191"/>
      <c r="J48" s="191"/>
      <c r="K48" s="191"/>
      <c r="L48" s="178"/>
      <c r="M48" s="191"/>
      <c r="N48" s="179"/>
      <c r="O48" s="178"/>
      <c r="P48" s="191"/>
      <c r="Q48" s="191"/>
      <c r="R48" s="179"/>
      <c r="S48" s="191"/>
      <c r="T48" s="191"/>
      <c r="U48" s="191"/>
      <c r="V48" s="179"/>
      <c r="W48" s="191"/>
      <c r="X48" s="191"/>
      <c r="Y48" s="191"/>
      <c r="Z48" s="179"/>
      <c r="AA48" s="191"/>
      <c r="AB48" s="191"/>
      <c r="AC48" s="191"/>
      <c r="AD48" s="179"/>
      <c r="AE48" s="191"/>
      <c r="AF48" s="191"/>
      <c r="AG48" s="191"/>
      <c r="AH48" s="191"/>
      <c r="AI48" s="179"/>
      <c r="AJ48" s="191"/>
      <c r="AK48" s="191"/>
      <c r="AL48" s="177"/>
      <c r="AM48" s="177"/>
      <c r="AN48" s="191"/>
      <c r="AO48" s="191"/>
      <c r="AP48" s="191"/>
      <c r="AQ48" s="191"/>
      <c r="AR48" s="177"/>
      <c r="AS48" s="191"/>
      <c r="AT48" s="191"/>
      <c r="AU48" s="177"/>
      <c r="AV48" s="191"/>
      <c r="AW48" s="191"/>
      <c r="AX48" s="179"/>
      <c r="AY48" s="191"/>
      <c r="AZ48" s="191"/>
      <c r="BA48" s="193"/>
      <c r="BB48" s="179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79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79"/>
      <c r="CA48" s="191"/>
      <c r="CB48" s="191"/>
      <c r="CC48" s="191"/>
      <c r="CD48" s="191"/>
      <c r="CE48" s="191"/>
      <c r="CF48" s="191"/>
      <c r="CG48" s="179"/>
      <c r="CH48" s="191"/>
      <c r="CI48" s="191"/>
      <c r="CJ48" s="191"/>
      <c r="CK48" s="178"/>
      <c r="CL48" s="191"/>
      <c r="CM48" s="179"/>
      <c r="CN48" s="191"/>
      <c r="CO48" s="179"/>
      <c r="CP48" s="191"/>
      <c r="CQ48" s="191"/>
      <c r="CR48" s="191"/>
      <c r="CS48" s="191"/>
      <c r="CT48" s="191"/>
      <c r="CU48" s="191"/>
      <c r="CV48" s="191"/>
      <c r="CW48" s="191"/>
      <c r="CX48" s="191"/>
      <c r="CY48" s="179"/>
      <c r="CZ48" s="178"/>
    </row>
    <row r="49" spans="1:104" s="130" customFormat="1" ht="28.5" x14ac:dyDescent="0.2">
      <c r="A49" s="186">
        <v>611</v>
      </c>
      <c r="B49" s="187" t="s">
        <v>653</v>
      </c>
      <c r="C49" s="188" t="s">
        <v>581</v>
      </c>
      <c r="D49" s="188" t="s">
        <v>583</v>
      </c>
      <c r="E49" s="188"/>
      <c r="F49" s="188"/>
      <c r="G49" s="182"/>
      <c r="H49" s="179"/>
      <c r="I49" s="191"/>
      <c r="J49" s="191"/>
      <c r="K49" s="191"/>
      <c r="L49" s="178"/>
      <c r="M49" s="191"/>
      <c r="N49" s="179"/>
      <c r="O49" s="178"/>
      <c r="P49" s="191"/>
      <c r="Q49" s="191"/>
      <c r="R49" s="179"/>
      <c r="S49" s="191"/>
      <c r="T49" s="191"/>
      <c r="U49" s="191"/>
      <c r="V49" s="179"/>
      <c r="W49" s="191"/>
      <c r="X49" s="191"/>
      <c r="Y49" s="191"/>
      <c r="Z49" s="179"/>
      <c r="AA49" s="191"/>
      <c r="AB49" s="191"/>
      <c r="AC49" s="191"/>
      <c r="AD49" s="179"/>
      <c r="AE49" s="191"/>
      <c r="AF49" s="191"/>
      <c r="AG49" s="191"/>
      <c r="AH49" s="191"/>
      <c r="AI49" s="179"/>
      <c r="AJ49" s="191"/>
      <c r="AK49" s="191"/>
      <c r="AL49" s="177"/>
      <c r="AM49" s="177"/>
      <c r="AN49" s="191"/>
      <c r="AO49" s="191"/>
      <c r="AP49" s="191"/>
      <c r="AQ49" s="191"/>
      <c r="AR49" s="177"/>
      <c r="AS49" s="191"/>
      <c r="AT49" s="191"/>
      <c r="AU49" s="177"/>
      <c r="AV49" s="191"/>
      <c r="AW49" s="191"/>
      <c r="AX49" s="179"/>
      <c r="AY49" s="191"/>
      <c r="AZ49" s="191"/>
      <c r="BA49" s="193"/>
      <c r="BB49" s="179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79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79"/>
      <c r="CA49" s="191"/>
      <c r="CB49" s="191"/>
      <c r="CC49" s="191"/>
      <c r="CD49" s="191"/>
      <c r="CE49" s="191"/>
      <c r="CF49" s="191"/>
      <c r="CG49" s="179"/>
      <c r="CH49" s="191"/>
      <c r="CI49" s="191"/>
      <c r="CJ49" s="191"/>
      <c r="CK49" s="178"/>
      <c r="CL49" s="191"/>
      <c r="CM49" s="179"/>
      <c r="CN49" s="191"/>
      <c r="CO49" s="179"/>
      <c r="CP49" s="191"/>
      <c r="CQ49" s="191"/>
      <c r="CR49" s="191"/>
      <c r="CS49" s="191"/>
      <c r="CT49" s="191"/>
      <c r="CU49" s="191"/>
      <c r="CV49" s="191"/>
      <c r="CW49" s="191"/>
      <c r="CX49" s="191"/>
      <c r="CY49" s="179"/>
      <c r="CZ49" s="178"/>
    </row>
    <row r="50" spans="1:104" s="130" customFormat="1" ht="28.5" x14ac:dyDescent="0.2">
      <c r="A50" s="186">
        <v>611</v>
      </c>
      <c r="B50" s="187" t="s">
        <v>654</v>
      </c>
      <c r="C50" s="188" t="s">
        <v>581</v>
      </c>
      <c r="D50" s="188" t="s">
        <v>584</v>
      </c>
      <c r="E50" s="188"/>
      <c r="F50" s="188"/>
      <c r="G50" s="182"/>
      <c r="H50" s="179"/>
      <c r="I50" s="191"/>
      <c r="J50" s="191"/>
      <c r="K50" s="191"/>
      <c r="L50" s="178"/>
      <c r="M50" s="191"/>
      <c r="N50" s="179"/>
      <c r="O50" s="178"/>
      <c r="P50" s="191"/>
      <c r="Q50" s="191"/>
      <c r="R50" s="179"/>
      <c r="S50" s="191"/>
      <c r="T50" s="191"/>
      <c r="U50" s="191"/>
      <c r="V50" s="179"/>
      <c r="W50" s="191"/>
      <c r="X50" s="191"/>
      <c r="Y50" s="191"/>
      <c r="Z50" s="179"/>
      <c r="AA50" s="191"/>
      <c r="AB50" s="191"/>
      <c r="AC50" s="191"/>
      <c r="AD50" s="179"/>
      <c r="AE50" s="191"/>
      <c r="AF50" s="191"/>
      <c r="AG50" s="191"/>
      <c r="AH50" s="191"/>
      <c r="AI50" s="179"/>
      <c r="AJ50" s="191"/>
      <c r="AK50" s="191"/>
      <c r="AL50" s="177"/>
      <c r="AM50" s="177"/>
      <c r="AN50" s="191"/>
      <c r="AO50" s="191"/>
      <c r="AP50" s="191"/>
      <c r="AQ50" s="191"/>
      <c r="AR50" s="177"/>
      <c r="AS50" s="191"/>
      <c r="AT50" s="191"/>
      <c r="AU50" s="177"/>
      <c r="AV50" s="191"/>
      <c r="AW50" s="191"/>
      <c r="AX50" s="179"/>
      <c r="AY50" s="191"/>
      <c r="AZ50" s="191"/>
      <c r="BA50" s="193"/>
      <c r="BB50" s="179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79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79"/>
      <c r="CA50" s="191"/>
      <c r="CB50" s="191"/>
      <c r="CC50" s="191"/>
      <c r="CD50" s="191"/>
      <c r="CE50" s="191"/>
      <c r="CF50" s="191"/>
      <c r="CG50" s="179"/>
      <c r="CH50" s="191"/>
      <c r="CI50" s="191"/>
      <c r="CJ50" s="191"/>
      <c r="CK50" s="178"/>
      <c r="CL50" s="191"/>
      <c r="CM50" s="179"/>
      <c r="CN50" s="191"/>
      <c r="CO50" s="179"/>
      <c r="CP50" s="191"/>
      <c r="CQ50" s="191"/>
      <c r="CR50" s="191"/>
      <c r="CS50" s="191"/>
      <c r="CT50" s="191"/>
      <c r="CU50" s="191"/>
      <c r="CV50" s="191"/>
      <c r="CW50" s="191"/>
      <c r="CX50" s="191"/>
      <c r="CY50" s="179"/>
      <c r="CZ50" s="178"/>
    </row>
    <row r="51" spans="1:104" s="130" customFormat="1" ht="15" x14ac:dyDescent="0.2">
      <c r="A51" s="186">
        <v>611</v>
      </c>
      <c r="B51" s="187" t="s">
        <v>655</v>
      </c>
      <c r="C51" s="188" t="s">
        <v>581</v>
      </c>
      <c r="D51" s="188" t="s">
        <v>585</v>
      </c>
      <c r="E51" s="188"/>
      <c r="F51" s="188"/>
      <c r="G51" s="182"/>
      <c r="H51" s="179"/>
      <c r="I51" s="191"/>
      <c r="J51" s="191"/>
      <c r="K51" s="191"/>
      <c r="L51" s="178"/>
      <c r="M51" s="191"/>
      <c r="N51" s="179"/>
      <c r="O51" s="178"/>
      <c r="P51" s="191"/>
      <c r="Q51" s="191"/>
      <c r="R51" s="179"/>
      <c r="S51" s="191"/>
      <c r="T51" s="191"/>
      <c r="U51" s="191"/>
      <c r="V51" s="179"/>
      <c r="W51" s="191"/>
      <c r="X51" s="191"/>
      <c r="Y51" s="191"/>
      <c r="Z51" s="179"/>
      <c r="AA51" s="191"/>
      <c r="AB51" s="191"/>
      <c r="AC51" s="191"/>
      <c r="AD51" s="179"/>
      <c r="AE51" s="191"/>
      <c r="AF51" s="191"/>
      <c r="AG51" s="191"/>
      <c r="AH51" s="191"/>
      <c r="AI51" s="179"/>
      <c r="AJ51" s="191"/>
      <c r="AK51" s="191"/>
      <c r="AL51" s="177"/>
      <c r="AM51" s="177"/>
      <c r="AN51" s="191"/>
      <c r="AO51" s="191"/>
      <c r="AP51" s="191"/>
      <c r="AQ51" s="191"/>
      <c r="AR51" s="177"/>
      <c r="AS51" s="191"/>
      <c r="AT51" s="191"/>
      <c r="AU51" s="177"/>
      <c r="AV51" s="191"/>
      <c r="AW51" s="191"/>
      <c r="AX51" s="179"/>
      <c r="AY51" s="191"/>
      <c r="AZ51" s="191"/>
      <c r="BA51" s="193"/>
      <c r="BB51" s="179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79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79"/>
      <c r="CA51" s="191"/>
      <c r="CB51" s="191"/>
      <c r="CC51" s="191"/>
      <c r="CD51" s="191"/>
      <c r="CE51" s="191"/>
      <c r="CF51" s="191"/>
      <c r="CG51" s="179"/>
      <c r="CH51" s="191"/>
      <c r="CI51" s="191"/>
      <c r="CJ51" s="191"/>
      <c r="CK51" s="178"/>
      <c r="CL51" s="191"/>
      <c r="CM51" s="179"/>
      <c r="CN51" s="191"/>
      <c r="CO51" s="179"/>
      <c r="CP51" s="191"/>
      <c r="CQ51" s="191"/>
      <c r="CR51" s="191"/>
      <c r="CS51" s="191"/>
      <c r="CT51" s="191"/>
      <c r="CU51" s="191"/>
      <c r="CV51" s="191"/>
      <c r="CW51" s="191"/>
      <c r="CX51" s="191"/>
      <c r="CY51" s="179"/>
      <c r="CZ51" s="178"/>
    </row>
    <row r="52" spans="1:104" s="130" customFormat="1" ht="15" x14ac:dyDescent="0.2">
      <c r="A52" s="186">
        <v>611</v>
      </c>
      <c r="B52" s="187" t="s">
        <v>656</v>
      </c>
      <c r="C52" s="188" t="s">
        <v>581</v>
      </c>
      <c r="D52" s="188" t="s">
        <v>586</v>
      </c>
      <c r="E52" s="188"/>
      <c r="F52" s="188"/>
      <c r="G52" s="182"/>
      <c r="H52" s="179"/>
      <c r="I52" s="191"/>
      <c r="J52" s="191"/>
      <c r="K52" s="191"/>
      <c r="L52" s="178"/>
      <c r="M52" s="191"/>
      <c r="N52" s="179"/>
      <c r="O52" s="178"/>
      <c r="P52" s="191"/>
      <c r="Q52" s="191"/>
      <c r="R52" s="179"/>
      <c r="S52" s="191"/>
      <c r="T52" s="191"/>
      <c r="U52" s="191"/>
      <c r="V52" s="179"/>
      <c r="W52" s="191"/>
      <c r="X52" s="191"/>
      <c r="Y52" s="191"/>
      <c r="Z52" s="179"/>
      <c r="AA52" s="191"/>
      <c r="AB52" s="191"/>
      <c r="AC52" s="191"/>
      <c r="AD52" s="179"/>
      <c r="AE52" s="191"/>
      <c r="AF52" s="191"/>
      <c r="AG52" s="191"/>
      <c r="AH52" s="191"/>
      <c r="AI52" s="179"/>
      <c r="AJ52" s="191"/>
      <c r="AK52" s="191"/>
      <c r="AL52" s="177"/>
      <c r="AM52" s="177"/>
      <c r="AN52" s="191"/>
      <c r="AO52" s="191"/>
      <c r="AP52" s="191"/>
      <c r="AQ52" s="191"/>
      <c r="AR52" s="177"/>
      <c r="AS52" s="191"/>
      <c r="AT52" s="191"/>
      <c r="AU52" s="177"/>
      <c r="AV52" s="191"/>
      <c r="AW52" s="191"/>
      <c r="AX52" s="179"/>
      <c r="AY52" s="191"/>
      <c r="AZ52" s="191"/>
      <c r="BA52" s="193"/>
      <c r="BB52" s="179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79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79"/>
      <c r="CA52" s="191"/>
      <c r="CB52" s="191"/>
      <c r="CC52" s="191"/>
      <c r="CD52" s="191"/>
      <c r="CE52" s="191"/>
      <c r="CF52" s="191"/>
      <c r="CG52" s="179"/>
      <c r="CH52" s="191"/>
      <c r="CI52" s="191"/>
      <c r="CJ52" s="191"/>
      <c r="CK52" s="178"/>
      <c r="CL52" s="191"/>
      <c r="CM52" s="179"/>
      <c r="CN52" s="191"/>
      <c r="CO52" s="179"/>
      <c r="CP52" s="191"/>
      <c r="CQ52" s="191"/>
      <c r="CR52" s="191"/>
      <c r="CS52" s="191"/>
      <c r="CT52" s="191"/>
      <c r="CU52" s="191"/>
      <c r="CV52" s="191"/>
      <c r="CW52" s="191"/>
      <c r="CX52" s="191"/>
      <c r="CY52" s="179"/>
      <c r="CZ52" s="178"/>
    </row>
    <row r="53" spans="1:104" s="130" customFormat="1" ht="15" x14ac:dyDescent="0.2">
      <c r="A53" s="186">
        <v>611</v>
      </c>
      <c r="B53" s="187" t="s">
        <v>657</v>
      </c>
      <c r="C53" s="188" t="s">
        <v>581</v>
      </c>
      <c r="D53" s="188" t="s">
        <v>587</v>
      </c>
      <c r="E53" s="188"/>
      <c r="F53" s="188"/>
      <c r="G53" s="182"/>
      <c r="H53" s="179"/>
      <c r="I53" s="191"/>
      <c r="J53" s="191"/>
      <c r="K53" s="191"/>
      <c r="L53" s="178"/>
      <c r="M53" s="191"/>
      <c r="N53" s="179"/>
      <c r="O53" s="178"/>
      <c r="P53" s="191"/>
      <c r="Q53" s="191"/>
      <c r="R53" s="179"/>
      <c r="S53" s="191"/>
      <c r="T53" s="191"/>
      <c r="U53" s="191"/>
      <c r="V53" s="179"/>
      <c r="W53" s="191"/>
      <c r="X53" s="191"/>
      <c r="Y53" s="191"/>
      <c r="Z53" s="179"/>
      <c r="AA53" s="191"/>
      <c r="AB53" s="191"/>
      <c r="AC53" s="191"/>
      <c r="AD53" s="179"/>
      <c r="AE53" s="191"/>
      <c r="AF53" s="191"/>
      <c r="AG53" s="191"/>
      <c r="AH53" s="191"/>
      <c r="AI53" s="179"/>
      <c r="AJ53" s="191"/>
      <c r="AK53" s="191"/>
      <c r="AL53" s="177"/>
      <c r="AM53" s="177"/>
      <c r="AN53" s="191"/>
      <c r="AO53" s="191"/>
      <c r="AP53" s="191"/>
      <c r="AQ53" s="191"/>
      <c r="AR53" s="177"/>
      <c r="AS53" s="191"/>
      <c r="AT53" s="191"/>
      <c r="AU53" s="177"/>
      <c r="AV53" s="191"/>
      <c r="AW53" s="191"/>
      <c r="AX53" s="179"/>
      <c r="AY53" s="191"/>
      <c r="AZ53" s="191"/>
      <c r="BA53" s="193"/>
      <c r="BB53" s="179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79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79"/>
      <c r="CA53" s="191"/>
      <c r="CB53" s="191"/>
      <c r="CC53" s="191"/>
      <c r="CD53" s="191"/>
      <c r="CE53" s="191"/>
      <c r="CF53" s="191"/>
      <c r="CG53" s="179"/>
      <c r="CH53" s="191"/>
      <c r="CI53" s="191"/>
      <c r="CJ53" s="191"/>
      <c r="CK53" s="178"/>
      <c r="CL53" s="191"/>
      <c r="CM53" s="179"/>
      <c r="CN53" s="191"/>
      <c r="CO53" s="179"/>
      <c r="CP53" s="191"/>
      <c r="CQ53" s="191"/>
      <c r="CR53" s="191"/>
      <c r="CS53" s="191"/>
      <c r="CT53" s="191"/>
      <c r="CU53" s="191"/>
      <c r="CV53" s="191"/>
      <c r="CW53" s="191"/>
      <c r="CX53" s="191"/>
      <c r="CY53" s="179"/>
      <c r="CZ53" s="178"/>
    </row>
    <row r="54" spans="1:104" s="130" customFormat="1" ht="28.5" x14ac:dyDescent="0.2">
      <c r="A54" s="186">
        <v>611</v>
      </c>
      <c r="B54" s="187" t="s">
        <v>658</v>
      </c>
      <c r="C54" s="188" t="s">
        <v>581</v>
      </c>
      <c r="D54" s="188" t="s">
        <v>588</v>
      </c>
      <c r="E54" s="188"/>
      <c r="F54" s="188"/>
      <c r="G54" s="182"/>
      <c r="H54" s="179"/>
      <c r="I54" s="191"/>
      <c r="J54" s="191"/>
      <c r="K54" s="191"/>
      <c r="L54" s="178"/>
      <c r="M54" s="191"/>
      <c r="N54" s="179"/>
      <c r="O54" s="178"/>
      <c r="P54" s="191"/>
      <c r="Q54" s="191"/>
      <c r="R54" s="179"/>
      <c r="S54" s="191"/>
      <c r="T54" s="191"/>
      <c r="U54" s="191"/>
      <c r="V54" s="179"/>
      <c r="W54" s="191"/>
      <c r="X54" s="191"/>
      <c r="Y54" s="191"/>
      <c r="Z54" s="179"/>
      <c r="AA54" s="191"/>
      <c r="AB54" s="191"/>
      <c r="AC54" s="191"/>
      <c r="AD54" s="179"/>
      <c r="AE54" s="191"/>
      <c r="AF54" s="191"/>
      <c r="AG54" s="191"/>
      <c r="AH54" s="191"/>
      <c r="AI54" s="179"/>
      <c r="AJ54" s="191"/>
      <c r="AK54" s="191"/>
      <c r="AL54" s="177"/>
      <c r="AM54" s="177"/>
      <c r="AN54" s="191"/>
      <c r="AO54" s="191"/>
      <c r="AP54" s="191"/>
      <c r="AQ54" s="191"/>
      <c r="AR54" s="177"/>
      <c r="AS54" s="191"/>
      <c r="AT54" s="191"/>
      <c r="AU54" s="177"/>
      <c r="AV54" s="191"/>
      <c r="AW54" s="191"/>
      <c r="AX54" s="179"/>
      <c r="AY54" s="191"/>
      <c r="AZ54" s="191"/>
      <c r="BA54" s="193"/>
      <c r="BB54" s="179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79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79"/>
      <c r="CA54" s="191"/>
      <c r="CB54" s="191"/>
      <c r="CC54" s="191"/>
      <c r="CD54" s="191"/>
      <c r="CE54" s="191"/>
      <c r="CF54" s="191"/>
      <c r="CG54" s="179"/>
      <c r="CH54" s="191"/>
      <c r="CI54" s="191"/>
      <c r="CJ54" s="191"/>
      <c r="CK54" s="178"/>
      <c r="CL54" s="191"/>
      <c r="CM54" s="179"/>
      <c r="CN54" s="191"/>
      <c r="CO54" s="179"/>
      <c r="CP54" s="191"/>
      <c r="CQ54" s="191"/>
      <c r="CR54" s="191"/>
      <c r="CS54" s="191"/>
      <c r="CT54" s="191"/>
      <c r="CU54" s="191"/>
      <c r="CV54" s="191"/>
      <c r="CW54" s="191"/>
      <c r="CX54" s="191"/>
      <c r="CY54" s="179"/>
      <c r="CZ54" s="178"/>
    </row>
    <row r="55" spans="1:104" s="130" customFormat="1" ht="15" x14ac:dyDescent="0.2">
      <c r="A55" s="186">
        <v>611</v>
      </c>
      <c r="B55" s="187" t="s">
        <v>659</v>
      </c>
      <c r="C55" s="188" t="s">
        <v>581</v>
      </c>
      <c r="D55" s="188" t="s">
        <v>589</v>
      </c>
      <c r="E55" s="188"/>
      <c r="F55" s="188"/>
      <c r="G55" s="182"/>
      <c r="H55" s="179"/>
      <c r="I55" s="191"/>
      <c r="J55" s="191"/>
      <c r="K55" s="191"/>
      <c r="L55" s="178"/>
      <c r="M55" s="191"/>
      <c r="N55" s="179"/>
      <c r="O55" s="178"/>
      <c r="P55" s="191"/>
      <c r="Q55" s="191"/>
      <c r="R55" s="179"/>
      <c r="S55" s="191"/>
      <c r="T55" s="191"/>
      <c r="U55" s="191"/>
      <c r="V55" s="179"/>
      <c r="W55" s="191"/>
      <c r="X55" s="191"/>
      <c r="Y55" s="191"/>
      <c r="Z55" s="179"/>
      <c r="AA55" s="191"/>
      <c r="AB55" s="191"/>
      <c r="AC55" s="191"/>
      <c r="AD55" s="179"/>
      <c r="AE55" s="191"/>
      <c r="AF55" s="191"/>
      <c r="AG55" s="191"/>
      <c r="AH55" s="191"/>
      <c r="AI55" s="179"/>
      <c r="AJ55" s="191"/>
      <c r="AK55" s="191"/>
      <c r="AL55" s="177"/>
      <c r="AM55" s="177"/>
      <c r="AN55" s="191"/>
      <c r="AO55" s="191"/>
      <c r="AP55" s="191"/>
      <c r="AQ55" s="191"/>
      <c r="AR55" s="177"/>
      <c r="AS55" s="191"/>
      <c r="AT55" s="191"/>
      <c r="AU55" s="177"/>
      <c r="AV55" s="191"/>
      <c r="AW55" s="191"/>
      <c r="AX55" s="179"/>
      <c r="AY55" s="191"/>
      <c r="AZ55" s="191"/>
      <c r="BA55" s="193"/>
      <c r="BB55" s="179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79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79"/>
      <c r="CA55" s="191"/>
      <c r="CB55" s="191"/>
      <c r="CC55" s="191"/>
      <c r="CD55" s="191"/>
      <c r="CE55" s="191"/>
      <c r="CF55" s="191"/>
      <c r="CG55" s="179"/>
      <c r="CH55" s="191"/>
      <c r="CI55" s="191"/>
      <c r="CJ55" s="191"/>
      <c r="CK55" s="178"/>
      <c r="CL55" s="191"/>
      <c r="CM55" s="179"/>
      <c r="CN55" s="191"/>
      <c r="CO55" s="179"/>
      <c r="CP55" s="191"/>
      <c r="CQ55" s="191"/>
      <c r="CR55" s="191"/>
      <c r="CS55" s="191"/>
      <c r="CT55" s="191"/>
      <c r="CU55" s="191"/>
      <c r="CV55" s="191"/>
      <c r="CW55" s="191"/>
      <c r="CX55" s="191"/>
      <c r="CY55" s="179"/>
      <c r="CZ55" s="178"/>
    </row>
    <row r="56" spans="1:104" s="130" customFormat="1" ht="15" x14ac:dyDescent="0.2">
      <c r="A56" s="186">
        <v>611</v>
      </c>
      <c r="B56" s="187" t="s">
        <v>660</v>
      </c>
      <c r="C56" s="188" t="s">
        <v>590</v>
      </c>
      <c r="D56" s="188" t="s">
        <v>591</v>
      </c>
      <c r="E56" s="188"/>
      <c r="F56" s="188"/>
      <c r="G56" s="182"/>
      <c r="H56" s="179"/>
      <c r="I56" s="191"/>
      <c r="J56" s="191"/>
      <c r="K56" s="191"/>
      <c r="L56" s="178"/>
      <c r="M56" s="191"/>
      <c r="N56" s="179"/>
      <c r="O56" s="178"/>
      <c r="P56" s="191"/>
      <c r="Q56" s="191"/>
      <c r="R56" s="179"/>
      <c r="S56" s="191"/>
      <c r="T56" s="191"/>
      <c r="U56" s="191"/>
      <c r="V56" s="179"/>
      <c r="W56" s="191"/>
      <c r="X56" s="191"/>
      <c r="Y56" s="191"/>
      <c r="Z56" s="179"/>
      <c r="AA56" s="191"/>
      <c r="AB56" s="191"/>
      <c r="AC56" s="191"/>
      <c r="AD56" s="179"/>
      <c r="AE56" s="191"/>
      <c r="AF56" s="191"/>
      <c r="AG56" s="191"/>
      <c r="AH56" s="191"/>
      <c r="AI56" s="179"/>
      <c r="AJ56" s="191"/>
      <c r="AK56" s="191"/>
      <c r="AL56" s="177"/>
      <c r="AM56" s="177"/>
      <c r="AN56" s="191"/>
      <c r="AO56" s="191"/>
      <c r="AP56" s="191"/>
      <c r="AQ56" s="191"/>
      <c r="AR56" s="177"/>
      <c r="AS56" s="191"/>
      <c r="AT56" s="191"/>
      <c r="AU56" s="177"/>
      <c r="AV56" s="191"/>
      <c r="AW56" s="191"/>
      <c r="AX56" s="179"/>
      <c r="AY56" s="191"/>
      <c r="AZ56" s="191"/>
      <c r="BA56" s="193"/>
      <c r="BB56" s="179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79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79"/>
      <c r="CA56" s="191"/>
      <c r="CB56" s="191"/>
      <c r="CC56" s="191"/>
      <c r="CD56" s="191"/>
      <c r="CE56" s="191"/>
      <c r="CF56" s="191"/>
      <c r="CG56" s="179"/>
      <c r="CH56" s="191"/>
      <c r="CI56" s="191"/>
      <c r="CJ56" s="191"/>
      <c r="CK56" s="178"/>
      <c r="CL56" s="191"/>
      <c r="CM56" s="179"/>
      <c r="CN56" s="191"/>
      <c r="CO56" s="179"/>
      <c r="CP56" s="191"/>
      <c r="CQ56" s="191"/>
      <c r="CR56" s="191"/>
      <c r="CS56" s="191"/>
      <c r="CT56" s="191"/>
      <c r="CU56" s="191"/>
      <c r="CV56" s="191"/>
      <c r="CW56" s="191"/>
      <c r="CX56" s="191"/>
      <c r="CY56" s="179"/>
      <c r="CZ56" s="178"/>
    </row>
    <row r="57" spans="1:104" s="130" customFormat="1" ht="28.5" x14ac:dyDescent="0.2">
      <c r="A57" s="186">
        <v>611</v>
      </c>
      <c r="B57" s="187" t="s">
        <v>661</v>
      </c>
      <c r="C57" s="188" t="s">
        <v>590</v>
      </c>
      <c r="D57" s="188" t="s">
        <v>592</v>
      </c>
      <c r="E57" s="188"/>
      <c r="F57" s="188"/>
      <c r="G57" s="182"/>
      <c r="H57" s="179"/>
      <c r="I57" s="191"/>
      <c r="J57" s="191"/>
      <c r="K57" s="191"/>
      <c r="L57" s="178"/>
      <c r="M57" s="191"/>
      <c r="N57" s="179"/>
      <c r="O57" s="178"/>
      <c r="P57" s="191"/>
      <c r="Q57" s="191"/>
      <c r="R57" s="179"/>
      <c r="S57" s="191"/>
      <c r="T57" s="191"/>
      <c r="U57" s="191"/>
      <c r="V57" s="179"/>
      <c r="W57" s="191"/>
      <c r="X57" s="191"/>
      <c r="Y57" s="191"/>
      <c r="Z57" s="179"/>
      <c r="AA57" s="191"/>
      <c r="AB57" s="191"/>
      <c r="AC57" s="191"/>
      <c r="AD57" s="179"/>
      <c r="AE57" s="191"/>
      <c r="AF57" s="191"/>
      <c r="AG57" s="191"/>
      <c r="AH57" s="191"/>
      <c r="AI57" s="179"/>
      <c r="AJ57" s="191"/>
      <c r="AK57" s="191"/>
      <c r="AL57" s="177"/>
      <c r="AM57" s="177"/>
      <c r="AN57" s="191"/>
      <c r="AO57" s="191"/>
      <c r="AP57" s="191"/>
      <c r="AQ57" s="191"/>
      <c r="AR57" s="177"/>
      <c r="AS57" s="191"/>
      <c r="AT57" s="191"/>
      <c r="AU57" s="177"/>
      <c r="AV57" s="191"/>
      <c r="AW57" s="191"/>
      <c r="AX57" s="179"/>
      <c r="AY57" s="191"/>
      <c r="AZ57" s="191"/>
      <c r="BA57" s="193"/>
      <c r="BB57" s="179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79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79"/>
      <c r="CA57" s="191"/>
      <c r="CB57" s="191"/>
      <c r="CC57" s="191"/>
      <c r="CD57" s="191"/>
      <c r="CE57" s="191"/>
      <c r="CF57" s="191"/>
      <c r="CG57" s="179"/>
      <c r="CH57" s="191"/>
      <c r="CI57" s="191"/>
      <c r="CJ57" s="191"/>
      <c r="CK57" s="178"/>
      <c r="CL57" s="191"/>
      <c r="CM57" s="179"/>
      <c r="CN57" s="191"/>
      <c r="CO57" s="179"/>
      <c r="CP57" s="191"/>
      <c r="CQ57" s="191"/>
      <c r="CR57" s="191"/>
      <c r="CS57" s="191"/>
      <c r="CT57" s="191"/>
      <c r="CU57" s="191"/>
      <c r="CV57" s="191"/>
      <c r="CW57" s="191"/>
      <c r="CX57" s="191"/>
      <c r="CY57" s="179"/>
      <c r="CZ57" s="178"/>
    </row>
    <row r="58" spans="1:104" s="130" customFormat="1" ht="28.5" x14ac:dyDescent="0.2">
      <c r="A58" s="186">
        <v>611</v>
      </c>
      <c r="B58" s="187" t="s">
        <v>662</v>
      </c>
      <c r="C58" s="188" t="s">
        <v>590</v>
      </c>
      <c r="D58" s="188" t="s">
        <v>593</v>
      </c>
      <c r="E58" s="188"/>
      <c r="F58" s="188"/>
      <c r="G58" s="182"/>
      <c r="H58" s="179"/>
      <c r="I58" s="191"/>
      <c r="J58" s="191"/>
      <c r="K58" s="191"/>
      <c r="L58" s="178"/>
      <c r="M58" s="191"/>
      <c r="N58" s="179"/>
      <c r="O58" s="178"/>
      <c r="P58" s="191"/>
      <c r="Q58" s="191"/>
      <c r="R58" s="179"/>
      <c r="S58" s="191"/>
      <c r="T58" s="191"/>
      <c r="U58" s="191"/>
      <c r="V58" s="179"/>
      <c r="W58" s="191"/>
      <c r="X58" s="191"/>
      <c r="Y58" s="191"/>
      <c r="Z58" s="179"/>
      <c r="AA58" s="191"/>
      <c r="AB58" s="191"/>
      <c r="AC58" s="191"/>
      <c r="AD58" s="179"/>
      <c r="AE58" s="191"/>
      <c r="AF58" s="191"/>
      <c r="AG58" s="191"/>
      <c r="AH58" s="191"/>
      <c r="AI58" s="179"/>
      <c r="AJ58" s="191"/>
      <c r="AK58" s="191"/>
      <c r="AL58" s="177"/>
      <c r="AM58" s="177"/>
      <c r="AN58" s="191"/>
      <c r="AO58" s="191"/>
      <c r="AP58" s="191"/>
      <c r="AQ58" s="191"/>
      <c r="AR58" s="177"/>
      <c r="AS58" s="191"/>
      <c r="AT58" s="191"/>
      <c r="AU58" s="177"/>
      <c r="AV58" s="191"/>
      <c r="AW58" s="191"/>
      <c r="AX58" s="179"/>
      <c r="AY58" s="191"/>
      <c r="AZ58" s="191"/>
      <c r="BA58" s="193"/>
      <c r="BB58" s="179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79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79"/>
      <c r="CA58" s="191"/>
      <c r="CB58" s="191"/>
      <c r="CC58" s="191"/>
      <c r="CD58" s="191"/>
      <c r="CE58" s="191"/>
      <c r="CF58" s="191"/>
      <c r="CG58" s="179"/>
      <c r="CH58" s="191"/>
      <c r="CI58" s="191"/>
      <c r="CJ58" s="191"/>
      <c r="CK58" s="178"/>
      <c r="CL58" s="191"/>
      <c r="CM58" s="179"/>
      <c r="CN58" s="191"/>
      <c r="CO58" s="179"/>
      <c r="CP58" s="191"/>
      <c r="CQ58" s="191"/>
      <c r="CR58" s="191"/>
      <c r="CS58" s="191"/>
      <c r="CT58" s="191"/>
      <c r="CU58" s="191"/>
      <c r="CV58" s="191"/>
      <c r="CW58" s="191"/>
      <c r="CX58" s="191"/>
      <c r="CY58" s="179"/>
      <c r="CZ58" s="178"/>
    </row>
    <row r="59" spans="1:104" s="130" customFormat="1" ht="28.5" x14ac:dyDescent="0.2">
      <c r="A59" s="186">
        <v>611</v>
      </c>
      <c r="B59" s="187" t="s">
        <v>663</v>
      </c>
      <c r="C59" s="188" t="s">
        <v>590</v>
      </c>
      <c r="D59" s="188" t="s">
        <v>594</v>
      </c>
      <c r="E59" s="188"/>
      <c r="F59" s="188"/>
      <c r="G59" s="182"/>
      <c r="H59" s="179"/>
      <c r="I59" s="191"/>
      <c r="J59" s="191"/>
      <c r="K59" s="191"/>
      <c r="L59" s="178"/>
      <c r="M59" s="191"/>
      <c r="N59" s="179"/>
      <c r="O59" s="178"/>
      <c r="P59" s="191"/>
      <c r="Q59" s="191"/>
      <c r="R59" s="179"/>
      <c r="S59" s="191"/>
      <c r="T59" s="191"/>
      <c r="U59" s="191"/>
      <c r="V59" s="179"/>
      <c r="W59" s="191"/>
      <c r="X59" s="191"/>
      <c r="Y59" s="191"/>
      <c r="Z59" s="179"/>
      <c r="AA59" s="191"/>
      <c r="AB59" s="191"/>
      <c r="AC59" s="191"/>
      <c r="AD59" s="179"/>
      <c r="AE59" s="191"/>
      <c r="AF59" s="191"/>
      <c r="AG59" s="191"/>
      <c r="AH59" s="191"/>
      <c r="AI59" s="179"/>
      <c r="AJ59" s="191"/>
      <c r="AK59" s="191"/>
      <c r="AL59" s="177"/>
      <c r="AM59" s="177"/>
      <c r="AN59" s="191"/>
      <c r="AO59" s="191"/>
      <c r="AP59" s="191"/>
      <c r="AQ59" s="191"/>
      <c r="AR59" s="177"/>
      <c r="AS59" s="191"/>
      <c r="AT59" s="191"/>
      <c r="AU59" s="177"/>
      <c r="AV59" s="191"/>
      <c r="AW59" s="191"/>
      <c r="AX59" s="179"/>
      <c r="AY59" s="191"/>
      <c r="AZ59" s="191"/>
      <c r="BA59" s="193"/>
      <c r="BB59" s="179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79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79"/>
      <c r="CA59" s="191"/>
      <c r="CB59" s="191"/>
      <c r="CC59" s="191"/>
      <c r="CD59" s="191"/>
      <c r="CE59" s="191"/>
      <c r="CF59" s="191"/>
      <c r="CG59" s="179"/>
      <c r="CH59" s="191"/>
      <c r="CI59" s="191"/>
      <c r="CJ59" s="191"/>
      <c r="CK59" s="178"/>
      <c r="CL59" s="191"/>
      <c r="CM59" s="179"/>
      <c r="CN59" s="191"/>
      <c r="CO59" s="179"/>
      <c r="CP59" s="191"/>
      <c r="CQ59" s="191"/>
      <c r="CR59" s="191"/>
      <c r="CS59" s="191"/>
      <c r="CT59" s="191"/>
      <c r="CU59" s="191"/>
      <c r="CV59" s="191"/>
      <c r="CW59" s="191"/>
      <c r="CX59" s="191"/>
      <c r="CY59" s="179"/>
      <c r="CZ59" s="178"/>
    </row>
    <row r="60" spans="1:104" s="130" customFormat="1" ht="15" x14ac:dyDescent="0.2">
      <c r="A60" s="186">
        <v>611</v>
      </c>
      <c r="B60" s="187" t="s">
        <v>664</v>
      </c>
      <c r="C60" s="188" t="s">
        <v>590</v>
      </c>
      <c r="D60" s="188" t="s">
        <v>595</v>
      </c>
      <c r="E60" s="188"/>
      <c r="F60" s="188"/>
      <c r="G60" s="182"/>
      <c r="H60" s="179"/>
      <c r="I60" s="191"/>
      <c r="J60" s="191"/>
      <c r="K60" s="191"/>
      <c r="L60" s="178"/>
      <c r="M60" s="191"/>
      <c r="N60" s="179"/>
      <c r="O60" s="178"/>
      <c r="P60" s="191"/>
      <c r="Q60" s="191"/>
      <c r="R60" s="179"/>
      <c r="S60" s="191"/>
      <c r="T60" s="191"/>
      <c r="U60" s="191"/>
      <c r="V60" s="179"/>
      <c r="W60" s="191"/>
      <c r="X60" s="191"/>
      <c r="Y60" s="191"/>
      <c r="Z60" s="179"/>
      <c r="AA60" s="191"/>
      <c r="AB60" s="191"/>
      <c r="AC60" s="191"/>
      <c r="AD60" s="179"/>
      <c r="AE60" s="191"/>
      <c r="AF60" s="191"/>
      <c r="AG60" s="191"/>
      <c r="AH60" s="191"/>
      <c r="AI60" s="179"/>
      <c r="AJ60" s="191"/>
      <c r="AK60" s="191"/>
      <c r="AL60" s="177"/>
      <c r="AM60" s="177"/>
      <c r="AN60" s="191"/>
      <c r="AO60" s="191"/>
      <c r="AP60" s="191"/>
      <c r="AQ60" s="191"/>
      <c r="AR60" s="177"/>
      <c r="AS60" s="191"/>
      <c r="AT60" s="191"/>
      <c r="AU60" s="177"/>
      <c r="AV60" s="191"/>
      <c r="AW60" s="191"/>
      <c r="AX60" s="179"/>
      <c r="AY60" s="191"/>
      <c r="AZ60" s="191"/>
      <c r="BA60" s="193"/>
      <c r="BB60" s="179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79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79"/>
      <c r="CA60" s="191"/>
      <c r="CB60" s="191"/>
      <c r="CC60" s="191"/>
      <c r="CD60" s="191"/>
      <c r="CE60" s="191"/>
      <c r="CF60" s="191"/>
      <c r="CG60" s="179"/>
      <c r="CH60" s="191"/>
      <c r="CI60" s="191"/>
      <c r="CJ60" s="191"/>
      <c r="CK60" s="178"/>
      <c r="CL60" s="191"/>
      <c r="CM60" s="179"/>
      <c r="CN60" s="191"/>
      <c r="CO60" s="179"/>
      <c r="CP60" s="191"/>
      <c r="CQ60" s="191"/>
      <c r="CR60" s="191"/>
      <c r="CS60" s="191"/>
      <c r="CT60" s="191"/>
      <c r="CU60" s="191"/>
      <c r="CV60" s="191"/>
      <c r="CW60" s="191"/>
      <c r="CX60" s="191"/>
      <c r="CY60" s="179"/>
      <c r="CZ60" s="178"/>
    </row>
    <row r="61" spans="1:104" s="130" customFormat="1" ht="28.5" x14ac:dyDescent="0.2">
      <c r="A61" s="186">
        <v>611</v>
      </c>
      <c r="B61" s="187" t="s">
        <v>665</v>
      </c>
      <c r="C61" s="188" t="s">
        <v>590</v>
      </c>
      <c r="D61" s="188" t="s">
        <v>596</v>
      </c>
      <c r="E61" s="188"/>
      <c r="F61" s="188"/>
      <c r="G61" s="182"/>
      <c r="H61" s="179"/>
      <c r="I61" s="191"/>
      <c r="J61" s="191"/>
      <c r="K61" s="191"/>
      <c r="L61" s="178"/>
      <c r="M61" s="191"/>
      <c r="N61" s="179"/>
      <c r="O61" s="178"/>
      <c r="P61" s="191"/>
      <c r="Q61" s="191"/>
      <c r="R61" s="179"/>
      <c r="S61" s="191"/>
      <c r="T61" s="191"/>
      <c r="U61" s="191"/>
      <c r="V61" s="179"/>
      <c r="W61" s="191"/>
      <c r="X61" s="191"/>
      <c r="Y61" s="191"/>
      <c r="Z61" s="179"/>
      <c r="AA61" s="191"/>
      <c r="AB61" s="191"/>
      <c r="AC61" s="191"/>
      <c r="AD61" s="179"/>
      <c r="AE61" s="191"/>
      <c r="AF61" s="191"/>
      <c r="AG61" s="191"/>
      <c r="AH61" s="191"/>
      <c r="AI61" s="179"/>
      <c r="AJ61" s="191"/>
      <c r="AK61" s="191"/>
      <c r="AL61" s="177"/>
      <c r="AM61" s="177"/>
      <c r="AN61" s="191"/>
      <c r="AO61" s="191"/>
      <c r="AP61" s="191"/>
      <c r="AQ61" s="191"/>
      <c r="AR61" s="177"/>
      <c r="AS61" s="191"/>
      <c r="AT61" s="191"/>
      <c r="AU61" s="177"/>
      <c r="AV61" s="191"/>
      <c r="AW61" s="191"/>
      <c r="AX61" s="179"/>
      <c r="AY61" s="191"/>
      <c r="AZ61" s="191"/>
      <c r="BA61" s="193"/>
      <c r="BB61" s="179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79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79"/>
      <c r="CA61" s="191"/>
      <c r="CB61" s="191"/>
      <c r="CC61" s="191"/>
      <c r="CD61" s="191"/>
      <c r="CE61" s="191"/>
      <c r="CF61" s="191"/>
      <c r="CG61" s="179"/>
      <c r="CH61" s="191"/>
      <c r="CI61" s="191"/>
      <c r="CJ61" s="191"/>
      <c r="CK61" s="178"/>
      <c r="CL61" s="191"/>
      <c r="CM61" s="179"/>
      <c r="CN61" s="191"/>
      <c r="CO61" s="179"/>
      <c r="CP61" s="191"/>
      <c r="CQ61" s="191"/>
      <c r="CR61" s="191"/>
      <c r="CS61" s="191"/>
      <c r="CT61" s="191"/>
      <c r="CU61" s="191"/>
      <c r="CV61" s="191"/>
      <c r="CW61" s="191"/>
      <c r="CX61" s="191"/>
      <c r="CY61" s="179"/>
      <c r="CZ61" s="178"/>
    </row>
    <row r="62" spans="1:104" s="130" customFormat="1" ht="15" x14ac:dyDescent="0.2">
      <c r="A62" s="186">
        <v>611</v>
      </c>
      <c r="B62" s="187" t="s">
        <v>666</v>
      </c>
      <c r="C62" s="188" t="s">
        <v>597</v>
      </c>
      <c r="D62" s="188" t="s">
        <v>598</v>
      </c>
      <c r="E62" s="188"/>
      <c r="F62" s="188"/>
      <c r="G62" s="182"/>
      <c r="H62" s="179"/>
      <c r="I62" s="191"/>
      <c r="J62" s="191"/>
      <c r="K62" s="191"/>
      <c r="L62" s="178"/>
      <c r="M62" s="191"/>
      <c r="N62" s="179"/>
      <c r="O62" s="178"/>
      <c r="P62" s="191"/>
      <c r="Q62" s="191"/>
      <c r="R62" s="179"/>
      <c r="S62" s="191"/>
      <c r="T62" s="191"/>
      <c r="U62" s="191"/>
      <c r="V62" s="179"/>
      <c r="W62" s="191"/>
      <c r="X62" s="191"/>
      <c r="Y62" s="191"/>
      <c r="Z62" s="179"/>
      <c r="AA62" s="191"/>
      <c r="AB62" s="191"/>
      <c r="AC62" s="191"/>
      <c r="AD62" s="179"/>
      <c r="AE62" s="191"/>
      <c r="AF62" s="191"/>
      <c r="AG62" s="191"/>
      <c r="AH62" s="191"/>
      <c r="AI62" s="179"/>
      <c r="AJ62" s="191"/>
      <c r="AK62" s="191"/>
      <c r="AL62" s="177"/>
      <c r="AM62" s="177"/>
      <c r="AN62" s="191"/>
      <c r="AO62" s="191"/>
      <c r="AP62" s="191"/>
      <c r="AQ62" s="191"/>
      <c r="AR62" s="177"/>
      <c r="AS62" s="191"/>
      <c r="AT62" s="191"/>
      <c r="AU62" s="177"/>
      <c r="AV62" s="191"/>
      <c r="AW62" s="191"/>
      <c r="AX62" s="179"/>
      <c r="AY62" s="191"/>
      <c r="AZ62" s="191"/>
      <c r="BA62" s="193"/>
      <c r="BB62" s="179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79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79"/>
      <c r="CA62" s="191"/>
      <c r="CB62" s="191"/>
      <c r="CC62" s="191"/>
      <c r="CD62" s="191"/>
      <c r="CE62" s="191"/>
      <c r="CF62" s="191"/>
      <c r="CG62" s="179"/>
      <c r="CH62" s="191"/>
      <c r="CI62" s="191"/>
      <c r="CJ62" s="191"/>
      <c r="CK62" s="178"/>
      <c r="CL62" s="191"/>
      <c r="CM62" s="179"/>
      <c r="CN62" s="191"/>
      <c r="CO62" s="179"/>
      <c r="CP62" s="191"/>
      <c r="CQ62" s="191"/>
      <c r="CR62" s="191"/>
      <c r="CS62" s="191"/>
      <c r="CT62" s="191"/>
      <c r="CU62" s="191"/>
      <c r="CV62" s="191"/>
      <c r="CW62" s="191"/>
      <c r="CX62" s="191"/>
      <c r="CY62" s="179"/>
      <c r="CZ62" s="178"/>
    </row>
    <row r="63" spans="1:104" s="130" customFormat="1" ht="15" x14ac:dyDescent="0.2">
      <c r="A63" s="186">
        <v>611</v>
      </c>
      <c r="B63" s="187" t="s">
        <v>667</v>
      </c>
      <c r="C63" s="188" t="s">
        <v>597</v>
      </c>
      <c r="D63" s="188" t="s">
        <v>599</v>
      </c>
      <c r="E63" s="188"/>
      <c r="F63" s="188"/>
      <c r="G63" s="182"/>
      <c r="H63" s="179"/>
      <c r="I63" s="191"/>
      <c r="J63" s="191"/>
      <c r="K63" s="191"/>
      <c r="L63" s="178"/>
      <c r="M63" s="191"/>
      <c r="N63" s="179"/>
      <c r="O63" s="178"/>
      <c r="P63" s="191"/>
      <c r="Q63" s="191"/>
      <c r="R63" s="179"/>
      <c r="S63" s="191"/>
      <c r="T63" s="191"/>
      <c r="U63" s="191"/>
      <c r="V63" s="179"/>
      <c r="W63" s="191"/>
      <c r="X63" s="191"/>
      <c r="Y63" s="191"/>
      <c r="Z63" s="179"/>
      <c r="AA63" s="191"/>
      <c r="AB63" s="191"/>
      <c r="AC63" s="191"/>
      <c r="AD63" s="179"/>
      <c r="AE63" s="191"/>
      <c r="AF63" s="191"/>
      <c r="AG63" s="191"/>
      <c r="AH63" s="191"/>
      <c r="AI63" s="179"/>
      <c r="AJ63" s="191"/>
      <c r="AK63" s="191"/>
      <c r="AL63" s="177"/>
      <c r="AM63" s="177"/>
      <c r="AN63" s="191"/>
      <c r="AO63" s="191"/>
      <c r="AP63" s="191"/>
      <c r="AQ63" s="191"/>
      <c r="AR63" s="177"/>
      <c r="AS63" s="191"/>
      <c r="AT63" s="191"/>
      <c r="AU63" s="177"/>
      <c r="AV63" s="191"/>
      <c r="AW63" s="191"/>
      <c r="AX63" s="179"/>
      <c r="AY63" s="191"/>
      <c r="AZ63" s="191"/>
      <c r="BA63" s="193"/>
      <c r="BB63" s="179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79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79"/>
      <c r="CA63" s="191"/>
      <c r="CB63" s="191"/>
      <c r="CC63" s="191"/>
      <c r="CD63" s="191"/>
      <c r="CE63" s="191"/>
      <c r="CF63" s="191"/>
      <c r="CG63" s="179"/>
      <c r="CH63" s="191"/>
      <c r="CI63" s="191"/>
      <c r="CJ63" s="191"/>
      <c r="CK63" s="178"/>
      <c r="CL63" s="191"/>
      <c r="CM63" s="179"/>
      <c r="CN63" s="191"/>
      <c r="CO63" s="179"/>
      <c r="CP63" s="191"/>
      <c r="CQ63" s="191"/>
      <c r="CR63" s="191"/>
      <c r="CS63" s="191"/>
      <c r="CT63" s="191"/>
      <c r="CU63" s="191"/>
      <c r="CV63" s="191"/>
      <c r="CW63" s="191"/>
      <c r="CX63" s="191"/>
      <c r="CY63" s="179"/>
      <c r="CZ63" s="178"/>
    </row>
    <row r="64" spans="1:104" s="130" customFormat="1" ht="15" x14ac:dyDescent="0.2">
      <c r="A64" s="186">
        <v>611</v>
      </c>
      <c r="B64" s="187" t="s">
        <v>668</v>
      </c>
      <c r="C64" s="188" t="s">
        <v>597</v>
      </c>
      <c r="D64" s="188" t="s">
        <v>600</v>
      </c>
      <c r="E64" s="188"/>
      <c r="F64" s="188"/>
      <c r="G64" s="182"/>
      <c r="H64" s="179"/>
      <c r="I64" s="191"/>
      <c r="J64" s="191"/>
      <c r="K64" s="191"/>
      <c r="L64" s="178"/>
      <c r="M64" s="191"/>
      <c r="N64" s="179"/>
      <c r="O64" s="178"/>
      <c r="P64" s="191"/>
      <c r="Q64" s="191"/>
      <c r="R64" s="179"/>
      <c r="S64" s="191"/>
      <c r="T64" s="191"/>
      <c r="U64" s="191"/>
      <c r="V64" s="179"/>
      <c r="W64" s="191"/>
      <c r="X64" s="191"/>
      <c r="Y64" s="191"/>
      <c r="Z64" s="179"/>
      <c r="AA64" s="191"/>
      <c r="AB64" s="191"/>
      <c r="AC64" s="191"/>
      <c r="AD64" s="179"/>
      <c r="AE64" s="191"/>
      <c r="AF64" s="191"/>
      <c r="AG64" s="191"/>
      <c r="AH64" s="191"/>
      <c r="AI64" s="179"/>
      <c r="AJ64" s="191"/>
      <c r="AK64" s="191"/>
      <c r="AL64" s="177"/>
      <c r="AM64" s="177"/>
      <c r="AN64" s="191"/>
      <c r="AO64" s="191"/>
      <c r="AP64" s="191"/>
      <c r="AQ64" s="191"/>
      <c r="AR64" s="177"/>
      <c r="AS64" s="191"/>
      <c r="AT64" s="191"/>
      <c r="AU64" s="177"/>
      <c r="AV64" s="191"/>
      <c r="AW64" s="191"/>
      <c r="AX64" s="179"/>
      <c r="AY64" s="191"/>
      <c r="AZ64" s="191"/>
      <c r="BA64" s="193"/>
      <c r="BB64" s="179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79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79"/>
      <c r="CA64" s="191"/>
      <c r="CB64" s="191"/>
      <c r="CC64" s="191"/>
      <c r="CD64" s="191"/>
      <c r="CE64" s="191"/>
      <c r="CF64" s="191"/>
      <c r="CG64" s="179"/>
      <c r="CH64" s="191"/>
      <c r="CI64" s="191"/>
      <c r="CJ64" s="191"/>
      <c r="CK64" s="178"/>
      <c r="CL64" s="191"/>
      <c r="CM64" s="179"/>
      <c r="CN64" s="191"/>
      <c r="CO64" s="179"/>
      <c r="CP64" s="191"/>
      <c r="CQ64" s="191"/>
      <c r="CR64" s="191"/>
      <c r="CS64" s="191"/>
      <c r="CT64" s="191"/>
      <c r="CU64" s="191"/>
      <c r="CV64" s="191"/>
      <c r="CW64" s="191"/>
      <c r="CX64" s="191"/>
      <c r="CY64" s="179"/>
      <c r="CZ64" s="178"/>
    </row>
    <row r="65" spans="1:104" s="130" customFormat="1" ht="15" x14ac:dyDescent="0.2">
      <c r="A65" s="186">
        <v>611</v>
      </c>
      <c r="B65" s="187" t="s">
        <v>669</v>
      </c>
      <c r="C65" s="188" t="s">
        <v>597</v>
      </c>
      <c r="D65" s="188" t="s">
        <v>601</v>
      </c>
      <c r="E65" s="188"/>
      <c r="F65" s="188"/>
      <c r="G65" s="182"/>
      <c r="H65" s="179"/>
      <c r="I65" s="191"/>
      <c r="J65" s="191"/>
      <c r="K65" s="191"/>
      <c r="L65" s="178"/>
      <c r="M65" s="191"/>
      <c r="N65" s="179"/>
      <c r="O65" s="178"/>
      <c r="P65" s="191"/>
      <c r="Q65" s="191"/>
      <c r="R65" s="179"/>
      <c r="S65" s="191"/>
      <c r="T65" s="191"/>
      <c r="U65" s="191"/>
      <c r="V65" s="179"/>
      <c r="W65" s="191"/>
      <c r="X65" s="191"/>
      <c r="Y65" s="191"/>
      <c r="Z65" s="179"/>
      <c r="AA65" s="191"/>
      <c r="AB65" s="191"/>
      <c r="AC65" s="191"/>
      <c r="AD65" s="179"/>
      <c r="AE65" s="191"/>
      <c r="AF65" s="191"/>
      <c r="AG65" s="191"/>
      <c r="AH65" s="191"/>
      <c r="AI65" s="179"/>
      <c r="AJ65" s="191"/>
      <c r="AK65" s="191"/>
      <c r="AL65" s="177"/>
      <c r="AM65" s="177"/>
      <c r="AN65" s="191"/>
      <c r="AO65" s="191"/>
      <c r="AP65" s="191"/>
      <c r="AQ65" s="191"/>
      <c r="AR65" s="177"/>
      <c r="AS65" s="191"/>
      <c r="AT65" s="191"/>
      <c r="AU65" s="177"/>
      <c r="AV65" s="191"/>
      <c r="AW65" s="191"/>
      <c r="AX65" s="179"/>
      <c r="AY65" s="191"/>
      <c r="AZ65" s="191"/>
      <c r="BA65" s="193"/>
      <c r="BB65" s="179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79"/>
      <c r="BO65" s="191"/>
      <c r="BP65" s="191"/>
      <c r="BQ65" s="191"/>
      <c r="BR65" s="191"/>
      <c r="BS65" s="191"/>
      <c r="BT65" s="191"/>
      <c r="BU65" s="191"/>
      <c r="BV65" s="191"/>
      <c r="BW65" s="191"/>
      <c r="BX65" s="191"/>
      <c r="BY65" s="191"/>
      <c r="BZ65" s="179"/>
      <c r="CA65" s="191"/>
      <c r="CB65" s="191"/>
      <c r="CC65" s="191"/>
      <c r="CD65" s="191"/>
      <c r="CE65" s="191"/>
      <c r="CF65" s="191"/>
      <c r="CG65" s="179"/>
      <c r="CH65" s="191"/>
      <c r="CI65" s="191"/>
      <c r="CJ65" s="191"/>
      <c r="CK65" s="178"/>
      <c r="CL65" s="191"/>
      <c r="CM65" s="179"/>
      <c r="CN65" s="191"/>
      <c r="CO65" s="179"/>
      <c r="CP65" s="191"/>
      <c r="CQ65" s="191"/>
      <c r="CR65" s="191"/>
      <c r="CS65" s="191"/>
      <c r="CT65" s="191"/>
      <c r="CU65" s="191"/>
      <c r="CV65" s="191"/>
      <c r="CW65" s="191"/>
      <c r="CX65" s="191"/>
      <c r="CY65" s="179"/>
      <c r="CZ65" s="178"/>
    </row>
    <row r="66" spans="1:104" s="130" customFormat="1" ht="28.5" x14ac:dyDescent="0.2">
      <c r="A66" s="186">
        <v>611</v>
      </c>
      <c r="B66" s="187" t="s">
        <v>670</v>
      </c>
      <c r="C66" s="188" t="s">
        <v>597</v>
      </c>
      <c r="D66" s="188" t="s">
        <v>602</v>
      </c>
      <c r="E66" s="188"/>
      <c r="F66" s="188"/>
      <c r="G66" s="182"/>
      <c r="H66" s="179"/>
      <c r="I66" s="191"/>
      <c r="J66" s="191"/>
      <c r="K66" s="191"/>
      <c r="L66" s="178"/>
      <c r="M66" s="191"/>
      <c r="N66" s="179"/>
      <c r="O66" s="178"/>
      <c r="P66" s="191"/>
      <c r="Q66" s="191"/>
      <c r="R66" s="179"/>
      <c r="S66" s="191"/>
      <c r="T66" s="191"/>
      <c r="U66" s="191"/>
      <c r="V66" s="179"/>
      <c r="W66" s="191"/>
      <c r="X66" s="191"/>
      <c r="Y66" s="191"/>
      <c r="Z66" s="179"/>
      <c r="AA66" s="191"/>
      <c r="AB66" s="191"/>
      <c r="AC66" s="191"/>
      <c r="AD66" s="179"/>
      <c r="AE66" s="191"/>
      <c r="AF66" s="191"/>
      <c r="AG66" s="191"/>
      <c r="AH66" s="191"/>
      <c r="AI66" s="179"/>
      <c r="AJ66" s="191"/>
      <c r="AK66" s="191"/>
      <c r="AL66" s="177"/>
      <c r="AM66" s="177"/>
      <c r="AN66" s="191"/>
      <c r="AO66" s="191"/>
      <c r="AP66" s="191"/>
      <c r="AQ66" s="191"/>
      <c r="AR66" s="177"/>
      <c r="AS66" s="191"/>
      <c r="AT66" s="191"/>
      <c r="AU66" s="177"/>
      <c r="AV66" s="191"/>
      <c r="AW66" s="191"/>
      <c r="AX66" s="179"/>
      <c r="AY66" s="191"/>
      <c r="AZ66" s="191"/>
      <c r="BA66" s="193"/>
      <c r="BB66" s="179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1"/>
      <c r="BN66" s="179"/>
      <c r="BO66" s="191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79"/>
      <c r="CA66" s="191"/>
      <c r="CB66" s="191"/>
      <c r="CC66" s="191"/>
      <c r="CD66" s="191"/>
      <c r="CE66" s="191"/>
      <c r="CF66" s="191"/>
      <c r="CG66" s="179"/>
      <c r="CH66" s="191"/>
      <c r="CI66" s="191"/>
      <c r="CJ66" s="191"/>
      <c r="CK66" s="178"/>
      <c r="CL66" s="191"/>
      <c r="CM66" s="179"/>
      <c r="CN66" s="191"/>
      <c r="CO66" s="179"/>
      <c r="CP66" s="191"/>
      <c r="CQ66" s="191"/>
      <c r="CR66" s="191"/>
      <c r="CS66" s="191"/>
      <c r="CT66" s="191"/>
      <c r="CU66" s="191"/>
      <c r="CV66" s="191"/>
      <c r="CW66" s="191"/>
      <c r="CX66" s="191"/>
      <c r="CY66" s="179"/>
      <c r="CZ66" s="178"/>
    </row>
    <row r="67" spans="1:104" s="130" customFormat="1" ht="28.5" x14ac:dyDescent="0.2">
      <c r="A67" s="186">
        <v>611</v>
      </c>
      <c r="B67" s="187" t="s">
        <v>671</v>
      </c>
      <c r="C67" s="188" t="s">
        <v>597</v>
      </c>
      <c r="D67" s="188" t="s">
        <v>603</v>
      </c>
      <c r="E67" s="188"/>
      <c r="F67" s="188"/>
      <c r="G67" s="182"/>
      <c r="H67" s="179"/>
      <c r="I67" s="191"/>
      <c r="J67" s="191"/>
      <c r="K67" s="191"/>
      <c r="L67" s="178"/>
      <c r="M67" s="191"/>
      <c r="N67" s="179"/>
      <c r="O67" s="178"/>
      <c r="P67" s="191"/>
      <c r="Q67" s="191"/>
      <c r="R67" s="179"/>
      <c r="S67" s="191"/>
      <c r="T67" s="191"/>
      <c r="U67" s="191"/>
      <c r="V67" s="179"/>
      <c r="W67" s="191"/>
      <c r="X67" s="191"/>
      <c r="Y67" s="191"/>
      <c r="Z67" s="179"/>
      <c r="AA67" s="191"/>
      <c r="AB67" s="191"/>
      <c r="AC67" s="191"/>
      <c r="AD67" s="179"/>
      <c r="AE67" s="191"/>
      <c r="AF67" s="191"/>
      <c r="AG67" s="191"/>
      <c r="AH67" s="191"/>
      <c r="AI67" s="179"/>
      <c r="AJ67" s="191"/>
      <c r="AK67" s="191"/>
      <c r="AL67" s="177"/>
      <c r="AM67" s="177"/>
      <c r="AN67" s="191"/>
      <c r="AO67" s="191"/>
      <c r="AP67" s="191"/>
      <c r="AQ67" s="191"/>
      <c r="AR67" s="177"/>
      <c r="AS67" s="191"/>
      <c r="AT67" s="191"/>
      <c r="AU67" s="177"/>
      <c r="AV67" s="191"/>
      <c r="AW67" s="191"/>
      <c r="AX67" s="179"/>
      <c r="AY67" s="191"/>
      <c r="AZ67" s="191"/>
      <c r="BA67" s="193"/>
      <c r="BB67" s="179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79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79"/>
      <c r="CA67" s="191"/>
      <c r="CB67" s="191"/>
      <c r="CC67" s="191"/>
      <c r="CD67" s="191"/>
      <c r="CE67" s="191"/>
      <c r="CF67" s="191"/>
      <c r="CG67" s="179"/>
      <c r="CH67" s="191"/>
      <c r="CI67" s="191"/>
      <c r="CJ67" s="191"/>
      <c r="CK67" s="178"/>
      <c r="CL67" s="191"/>
      <c r="CM67" s="179"/>
      <c r="CN67" s="191"/>
      <c r="CO67" s="179"/>
      <c r="CP67" s="191"/>
      <c r="CQ67" s="191"/>
      <c r="CR67" s="191"/>
      <c r="CS67" s="191"/>
      <c r="CT67" s="191"/>
      <c r="CU67" s="191"/>
      <c r="CV67" s="191"/>
      <c r="CW67" s="191"/>
      <c r="CX67" s="191"/>
      <c r="CY67" s="179"/>
      <c r="CZ67" s="178"/>
    </row>
    <row r="68" spans="1:104" s="130" customFormat="1" ht="15" x14ac:dyDescent="0.2">
      <c r="A68" s="186">
        <v>611</v>
      </c>
      <c r="B68" s="187" t="s">
        <v>672</v>
      </c>
      <c r="C68" s="188" t="s">
        <v>604</v>
      </c>
      <c r="D68" s="188" t="s">
        <v>605</v>
      </c>
      <c r="E68" s="188"/>
      <c r="F68" s="188"/>
      <c r="G68" s="182"/>
      <c r="H68" s="179"/>
      <c r="I68" s="191"/>
      <c r="J68" s="191"/>
      <c r="K68" s="191"/>
      <c r="L68" s="178"/>
      <c r="M68" s="191"/>
      <c r="N68" s="179"/>
      <c r="O68" s="178"/>
      <c r="P68" s="191"/>
      <c r="Q68" s="191"/>
      <c r="R68" s="179"/>
      <c r="S68" s="191"/>
      <c r="T68" s="191"/>
      <c r="U68" s="191"/>
      <c r="V68" s="179"/>
      <c r="W68" s="191"/>
      <c r="X68" s="191"/>
      <c r="Y68" s="191"/>
      <c r="Z68" s="179"/>
      <c r="AA68" s="191"/>
      <c r="AB68" s="191"/>
      <c r="AC68" s="191"/>
      <c r="AD68" s="179"/>
      <c r="AE68" s="191"/>
      <c r="AF68" s="191"/>
      <c r="AG68" s="191"/>
      <c r="AH68" s="191"/>
      <c r="AI68" s="179"/>
      <c r="AJ68" s="191"/>
      <c r="AK68" s="191"/>
      <c r="AL68" s="177"/>
      <c r="AM68" s="177"/>
      <c r="AN68" s="191"/>
      <c r="AO68" s="191"/>
      <c r="AP68" s="191"/>
      <c r="AQ68" s="191"/>
      <c r="AR68" s="177"/>
      <c r="AS68" s="191"/>
      <c r="AT68" s="191"/>
      <c r="AU68" s="177"/>
      <c r="AV68" s="191"/>
      <c r="AW68" s="191"/>
      <c r="AX68" s="179"/>
      <c r="AY68" s="191"/>
      <c r="AZ68" s="191"/>
      <c r="BA68" s="193"/>
      <c r="BB68" s="179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79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79"/>
      <c r="CA68" s="191"/>
      <c r="CB68" s="191"/>
      <c r="CC68" s="191"/>
      <c r="CD68" s="191"/>
      <c r="CE68" s="191"/>
      <c r="CF68" s="191"/>
      <c r="CG68" s="179"/>
      <c r="CH68" s="191"/>
      <c r="CI68" s="191"/>
      <c r="CJ68" s="191"/>
      <c r="CK68" s="178"/>
      <c r="CL68" s="191"/>
      <c r="CM68" s="179"/>
      <c r="CN68" s="191"/>
      <c r="CO68" s="179"/>
      <c r="CP68" s="191"/>
      <c r="CQ68" s="191"/>
      <c r="CR68" s="191"/>
      <c r="CS68" s="191"/>
      <c r="CT68" s="191"/>
      <c r="CU68" s="191"/>
      <c r="CV68" s="191"/>
      <c r="CW68" s="191"/>
      <c r="CX68" s="191"/>
      <c r="CY68" s="179"/>
      <c r="CZ68" s="178"/>
    </row>
    <row r="69" spans="1:104" s="130" customFormat="1" ht="15" x14ac:dyDescent="0.2">
      <c r="A69" s="186">
        <v>611</v>
      </c>
      <c r="B69" s="187" t="s">
        <v>673</v>
      </c>
      <c r="C69" s="188" t="s">
        <v>604</v>
      </c>
      <c r="D69" s="188" t="s">
        <v>606</v>
      </c>
      <c r="E69" s="188"/>
      <c r="F69" s="188"/>
      <c r="G69" s="182"/>
      <c r="H69" s="179"/>
      <c r="I69" s="191"/>
      <c r="J69" s="191"/>
      <c r="K69" s="191"/>
      <c r="L69" s="178"/>
      <c r="M69" s="191"/>
      <c r="N69" s="179"/>
      <c r="O69" s="178"/>
      <c r="P69" s="191"/>
      <c r="Q69" s="191"/>
      <c r="R69" s="179"/>
      <c r="S69" s="191"/>
      <c r="T69" s="191"/>
      <c r="U69" s="191"/>
      <c r="V69" s="179"/>
      <c r="W69" s="191"/>
      <c r="X69" s="191"/>
      <c r="Y69" s="191"/>
      <c r="Z69" s="179"/>
      <c r="AA69" s="191"/>
      <c r="AB69" s="191"/>
      <c r="AC69" s="191"/>
      <c r="AD69" s="179"/>
      <c r="AE69" s="191"/>
      <c r="AF69" s="191"/>
      <c r="AG69" s="191"/>
      <c r="AH69" s="191"/>
      <c r="AI69" s="179"/>
      <c r="AJ69" s="191"/>
      <c r="AK69" s="191"/>
      <c r="AL69" s="177"/>
      <c r="AM69" s="177"/>
      <c r="AN69" s="191"/>
      <c r="AO69" s="191"/>
      <c r="AP69" s="191"/>
      <c r="AQ69" s="191"/>
      <c r="AR69" s="177"/>
      <c r="AS69" s="191"/>
      <c r="AT69" s="191"/>
      <c r="AU69" s="177"/>
      <c r="AV69" s="191"/>
      <c r="AW69" s="191"/>
      <c r="AX69" s="179"/>
      <c r="AY69" s="191"/>
      <c r="AZ69" s="191"/>
      <c r="BA69" s="193"/>
      <c r="BB69" s="179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79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79"/>
      <c r="CA69" s="191"/>
      <c r="CB69" s="191"/>
      <c r="CC69" s="191"/>
      <c r="CD69" s="191"/>
      <c r="CE69" s="191"/>
      <c r="CF69" s="191"/>
      <c r="CG69" s="179"/>
      <c r="CH69" s="191"/>
      <c r="CI69" s="191"/>
      <c r="CJ69" s="191"/>
      <c r="CK69" s="178"/>
      <c r="CL69" s="191"/>
      <c r="CM69" s="179"/>
      <c r="CN69" s="191"/>
      <c r="CO69" s="179"/>
      <c r="CP69" s="191"/>
      <c r="CQ69" s="191"/>
      <c r="CR69" s="191"/>
      <c r="CS69" s="191"/>
      <c r="CT69" s="191"/>
      <c r="CU69" s="191"/>
      <c r="CV69" s="191"/>
      <c r="CW69" s="191"/>
      <c r="CX69" s="191"/>
      <c r="CY69" s="179"/>
      <c r="CZ69" s="178"/>
    </row>
    <row r="70" spans="1:104" s="130" customFormat="1" ht="15" x14ac:dyDescent="0.2">
      <c r="A70" s="186">
        <v>611</v>
      </c>
      <c r="B70" s="187" t="s">
        <v>674</v>
      </c>
      <c r="C70" s="188" t="s">
        <v>604</v>
      </c>
      <c r="D70" s="188" t="s">
        <v>607</v>
      </c>
      <c r="E70" s="188"/>
      <c r="F70" s="188"/>
      <c r="G70" s="182"/>
      <c r="H70" s="179"/>
      <c r="I70" s="191"/>
      <c r="J70" s="191"/>
      <c r="K70" s="191"/>
      <c r="L70" s="178"/>
      <c r="M70" s="191"/>
      <c r="N70" s="179"/>
      <c r="O70" s="178"/>
      <c r="P70" s="191"/>
      <c r="Q70" s="191"/>
      <c r="R70" s="179"/>
      <c r="S70" s="191"/>
      <c r="T70" s="191"/>
      <c r="U70" s="191"/>
      <c r="V70" s="179"/>
      <c r="W70" s="191"/>
      <c r="X70" s="191"/>
      <c r="Y70" s="191"/>
      <c r="Z70" s="179"/>
      <c r="AA70" s="191"/>
      <c r="AB70" s="191"/>
      <c r="AC70" s="191"/>
      <c r="AD70" s="179"/>
      <c r="AE70" s="191"/>
      <c r="AF70" s="191"/>
      <c r="AG70" s="191"/>
      <c r="AH70" s="191"/>
      <c r="AI70" s="179"/>
      <c r="AJ70" s="191"/>
      <c r="AK70" s="191"/>
      <c r="AL70" s="177"/>
      <c r="AM70" s="177"/>
      <c r="AN70" s="191"/>
      <c r="AO70" s="191"/>
      <c r="AP70" s="191"/>
      <c r="AQ70" s="191"/>
      <c r="AR70" s="177"/>
      <c r="AS70" s="191"/>
      <c r="AT70" s="191"/>
      <c r="AU70" s="177"/>
      <c r="AV70" s="191"/>
      <c r="AW70" s="191"/>
      <c r="AX70" s="179"/>
      <c r="AY70" s="191"/>
      <c r="AZ70" s="191"/>
      <c r="BA70" s="193"/>
      <c r="BB70" s="179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79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79"/>
      <c r="CA70" s="191"/>
      <c r="CB70" s="191"/>
      <c r="CC70" s="191"/>
      <c r="CD70" s="191"/>
      <c r="CE70" s="191"/>
      <c r="CF70" s="191"/>
      <c r="CG70" s="179"/>
      <c r="CH70" s="191"/>
      <c r="CI70" s="191"/>
      <c r="CJ70" s="191"/>
      <c r="CK70" s="178"/>
      <c r="CL70" s="191"/>
      <c r="CM70" s="179"/>
      <c r="CN70" s="191"/>
      <c r="CO70" s="179"/>
      <c r="CP70" s="191"/>
      <c r="CQ70" s="191"/>
      <c r="CR70" s="191"/>
      <c r="CS70" s="191"/>
      <c r="CT70" s="191"/>
      <c r="CU70" s="191"/>
      <c r="CV70" s="191"/>
      <c r="CW70" s="191"/>
      <c r="CX70" s="191"/>
      <c r="CY70" s="179"/>
      <c r="CZ70" s="178"/>
    </row>
    <row r="71" spans="1:104" s="130" customFormat="1" ht="15" x14ac:dyDescent="0.2">
      <c r="A71" s="186">
        <v>611</v>
      </c>
      <c r="B71" s="187" t="s">
        <v>675</v>
      </c>
      <c r="C71" s="188" t="s">
        <v>604</v>
      </c>
      <c r="D71" s="188" t="s">
        <v>608</v>
      </c>
      <c r="E71" s="188"/>
      <c r="F71" s="188"/>
      <c r="G71" s="182"/>
      <c r="H71" s="179"/>
      <c r="I71" s="191"/>
      <c r="J71" s="191"/>
      <c r="K71" s="191"/>
      <c r="L71" s="178"/>
      <c r="M71" s="191"/>
      <c r="N71" s="179"/>
      <c r="O71" s="178"/>
      <c r="P71" s="191"/>
      <c r="Q71" s="191"/>
      <c r="R71" s="179"/>
      <c r="S71" s="191"/>
      <c r="T71" s="191"/>
      <c r="U71" s="191"/>
      <c r="V71" s="179"/>
      <c r="W71" s="191"/>
      <c r="X71" s="191"/>
      <c r="Y71" s="191"/>
      <c r="Z71" s="179"/>
      <c r="AA71" s="191"/>
      <c r="AB71" s="191"/>
      <c r="AC71" s="191"/>
      <c r="AD71" s="179"/>
      <c r="AE71" s="191"/>
      <c r="AF71" s="191"/>
      <c r="AG71" s="191"/>
      <c r="AH71" s="191"/>
      <c r="AI71" s="179"/>
      <c r="AJ71" s="191"/>
      <c r="AK71" s="191"/>
      <c r="AL71" s="177"/>
      <c r="AM71" s="177"/>
      <c r="AN71" s="191"/>
      <c r="AO71" s="191"/>
      <c r="AP71" s="191"/>
      <c r="AQ71" s="191"/>
      <c r="AR71" s="177"/>
      <c r="AS71" s="191"/>
      <c r="AT71" s="191"/>
      <c r="AU71" s="177"/>
      <c r="AV71" s="191"/>
      <c r="AW71" s="191"/>
      <c r="AX71" s="179"/>
      <c r="AY71" s="191"/>
      <c r="AZ71" s="191"/>
      <c r="BA71" s="193"/>
      <c r="BB71" s="179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79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79"/>
      <c r="CA71" s="191"/>
      <c r="CB71" s="191"/>
      <c r="CC71" s="191"/>
      <c r="CD71" s="191"/>
      <c r="CE71" s="191"/>
      <c r="CF71" s="191"/>
      <c r="CG71" s="179"/>
      <c r="CH71" s="191"/>
      <c r="CI71" s="191"/>
      <c r="CJ71" s="191"/>
      <c r="CK71" s="178"/>
      <c r="CL71" s="191"/>
      <c r="CM71" s="179"/>
      <c r="CN71" s="191"/>
      <c r="CO71" s="179"/>
      <c r="CP71" s="191"/>
      <c r="CQ71" s="191"/>
      <c r="CR71" s="191"/>
      <c r="CS71" s="191"/>
      <c r="CT71" s="191"/>
      <c r="CU71" s="191"/>
      <c r="CV71" s="191"/>
      <c r="CW71" s="191"/>
      <c r="CX71" s="191"/>
      <c r="CY71" s="179"/>
      <c r="CZ71" s="178"/>
    </row>
    <row r="72" spans="1:104" s="130" customFormat="1" ht="15" x14ac:dyDescent="0.2">
      <c r="A72" s="186">
        <v>611</v>
      </c>
      <c r="B72" s="187" t="s">
        <v>676</v>
      </c>
      <c r="C72" s="188" t="s">
        <v>604</v>
      </c>
      <c r="D72" s="188" t="s">
        <v>609</v>
      </c>
      <c r="E72" s="188"/>
      <c r="F72" s="188"/>
      <c r="G72" s="182"/>
      <c r="H72" s="179"/>
      <c r="I72" s="191"/>
      <c r="J72" s="191"/>
      <c r="K72" s="191"/>
      <c r="L72" s="178"/>
      <c r="M72" s="191"/>
      <c r="N72" s="179"/>
      <c r="O72" s="178"/>
      <c r="P72" s="191"/>
      <c r="Q72" s="191"/>
      <c r="R72" s="179"/>
      <c r="S72" s="191"/>
      <c r="T72" s="191"/>
      <c r="U72" s="191"/>
      <c r="V72" s="179"/>
      <c r="W72" s="191"/>
      <c r="X72" s="191"/>
      <c r="Y72" s="191"/>
      <c r="Z72" s="179"/>
      <c r="AA72" s="191"/>
      <c r="AB72" s="191"/>
      <c r="AC72" s="191"/>
      <c r="AD72" s="179"/>
      <c r="AE72" s="191"/>
      <c r="AF72" s="191"/>
      <c r="AG72" s="191"/>
      <c r="AH72" s="191"/>
      <c r="AI72" s="179"/>
      <c r="AJ72" s="191"/>
      <c r="AK72" s="191"/>
      <c r="AL72" s="177"/>
      <c r="AM72" s="177"/>
      <c r="AN72" s="191"/>
      <c r="AO72" s="191"/>
      <c r="AP72" s="191"/>
      <c r="AQ72" s="191"/>
      <c r="AR72" s="177"/>
      <c r="AS72" s="191"/>
      <c r="AT72" s="191"/>
      <c r="AU72" s="177"/>
      <c r="AV72" s="191"/>
      <c r="AW72" s="191"/>
      <c r="AX72" s="179"/>
      <c r="AY72" s="191"/>
      <c r="AZ72" s="191"/>
      <c r="BA72" s="193"/>
      <c r="BB72" s="179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79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79"/>
      <c r="CA72" s="191"/>
      <c r="CB72" s="191"/>
      <c r="CC72" s="191"/>
      <c r="CD72" s="191"/>
      <c r="CE72" s="191"/>
      <c r="CF72" s="191"/>
      <c r="CG72" s="179"/>
      <c r="CH72" s="191"/>
      <c r="CI72" s="191"/>
      <c r="CJ72" s="191"/>
      <c r="CK72" s="178"/>
      <c r="CL72" s="191"/>
      <c r="CM72" s="179"/>
      <c r="CN72" s="191"/>
      <c r="CO72" s="179"/>
      <c r="CP72" s="191"/>
      <c r="CQ72" s="191"/>
      <c r="CR72" s="191"/>
      <c r="CS72" s="191"/>
      <c r="CT72" s="191"/>
      <c r="CU72" s="191"/>
      <c r="CV72" s="191"/>
      <c r="CW72" s="191"/>
      <c r="CX72" s="191"/>
      <c r="CY72" s="179"/>
      <c r="CZ72" s="178"/>
    </row>
    <row r="73" spans="1:104" s="130" customFormat="1" ht="15" x14ac:dyDescent="0.2">
      <c r="A73" s="186">
        <v>611</v>
      </c>
      <c r="B73" s="187" t="s">
        <v>677</v>
      </c>
      <c r="C73" s="188" t="s">
        <v>610</v>
      </c>
      <c r="D73" s="188" t="s">
        <v>611</v>
      </c>
      <c r="E73" s="188"/>
      <c r="F73" s="188"/>
      <c r="G73" s="182"/>
      <c r="H73" s="179"/>
      <c r="I73" s="191"/>
      <c r="J73" s="191"/>
      <c r="K73" s="191"/>
      <c r="L73" s="178"/>
      <c r="M73" s="191"/>
      <c r="N73" s="179"/>
      <c r="O73" s="178"/>
      <c r="P73" s="191"/>
      <c r="Q73" s="191"/>
      <c r="R73" s="179"/>
      <c r="S73" s="191"/>
      <c r="T73" s="191"/>
      <c r="U73" s="191"/>
      <c r="V73" s="179"/>
      <c r="W73" s="191"/>
      <c r="X73" s="191"/>
      <c r="Y73" s="191"/>
      <c r="Z73" s="179"/>
      <c r="AA73" s="191"/>
      <c r="AB73" s="191"/>
      <c r="AC73" s="191"/>
      <c r="AD73" s="179"/>
      <c r="AE73" s="191"/>
      <c r="AF73" s="191"/>
      <c r="AG73" s="191"/>
      <c r="AH73" s="191"/>
      <c r="AI73" s="179"/>
      <c r="AJ73" s="191"/>
      <c r="AK73" s="191"/>
      <c r="AL73" s="177"/>
      <c r="AM73" s="177"/>
      <c r="AN73" s="191"/>
      <c r="AO73" s="191"/>
      <c r="AP73" s="191"/>
      <c r="AQ73" s="191"/>
      <c r="AR73" s="177"/>
      <c r="AS73" s="191"/>
      <c r="AT73" s="191"/>
      <c r="AU73" s="177"/>
      <c r="AV73" s="191"/>
      <c r="AW73" s="191"/>
      <c r="AX73" s="179"/>
      <c r="AY73" s="191"/>
      <c r="AZ73" s="191"/>
      <c r="BA73" s="193"/>
      <c r="BB73" s="179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79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79"/>
      <c r="CA73" s="191"/>
      <c r="CB73" s="191"/>
      <c r="CC73" s="191"/>
      <c r="CD73" s="191"/>
      <c r="CE73" s="191"/>
      <c r="CF73" s="191"/>
      <c r="CG73" s="179"/>
      <c r="CH73" s="191"/>
      <c r="CI73" s="191"/>
      <c r="CJ73" s="191"/>
      <c r="CK73" s="178"/>
      <c r="CL73" s="191"/>
      <c r="CM73" s="179"/>
      <c r="CN73" s="191"/>
      <c r="CO73" s="179"/>
      <c r="CP73" s="191"/>
      <c r="CQ73" s="191"/>
      <c r="CR73" s="191"/>
      <c r="CS73" s="191"/>
      <c r="CT73" s="191"/>
      <c r="CU73" s="191"/>
      <c r="CV73" s="191"/>
      <c r="CW73" s="191"/>
      <c r="CX73" s="191"/>
      <c r="CY73" s="179"/>
      <c r="CZ73" s="178"/>
    </row>
    <row r="74" spans="1:104" s="130" customFormat="1" ht="15" x14ac:dyDescent="0.2">
      <c r="A74" s="186">
        <v>611</v>
      </c>
      <c r="B74" s="187" t="s">
        <v>678</v>
      </c>
      <c r="C74" s="188" t="s">
        <v>610</v>
      </c>
      <c r="D74" s="188" t="s">
        <v>612</v>
      </c>
      <c r="E74" s="188"/>
      <c r="F74" s="188"/>
      <c r="G74" s="182"/>
      <c r="H74" s="179"/>
      <c r="I74" s="191"/>
      <c r="J74" s="191"/>
      <c r="K74" s="191"/>
      <c r="L74" s="178"/>
      <c r="M74" s="191"/>
      <c r="N74" s="179"/>
      <c r="O74" s="178"/>
      <c r="P74" s="191"/>
      <c r="Q74" s="191"/>
      <c r="R74" s="179"/>
      <c r="S74" s="191"/>
      <c r="T74" s="191"/>
      <c r="U74" s="191"/>
      <c r="V74" s="179"/>
      <c r="W74" s="191"/>
      <c r="X74" s="191"/>
      <c r="Y74" s="191"/>
      <c r="Z74" s="179"/>
      <c r="AA74" s="191"/>
      <c r="AB74" s="191"/>
      <c r="AC74" s="191"/>
      <c r="AD74" s="179"/>
      <c r="AE74" s="191"/>
      <c r="AF74" s="191"/>
      <c r="AG74" s="191"/>
      <c r="AH74" s="191"/>
      <c r="AI74" s="179"/>
      <c r="AJ74" s="191"/>
      <c r="AK74" s="191"/>
      <c r="AL74" s="177"/>
      <c r="AM74" s="177"/>
      <c r="AN74" s="191"/>
      <c r="AO74" s="191"/>
      <c r="AP74" s="191"/>
      <c r="AQ74" s="191"/>
      <c r="AR74" s="177"/>
      <c r="AS74" s="191"/>
      <c r="AT74" s="191"/>
      <c r="AU74" s="177"/>
      <c r="AV74" s="191"/>
      <c r="AW74" s="191"/>
      <c r="AX74" s="179"/>
      <c r="AY74" s="191"/>
      <c r="AZ74" s="191"/>
      <c r="BA74" s="193"/>
      <c r="BB74" s="179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79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79"/>
      <c r="CA74" s="191"/>
      <c r="CB74" s="191"/>
      <c r="CC74" s="191"/>
      <c r="CD74" s="191"/>
      <c r="CE74" s="191"/>
      <c r="CF74" s="191"/>
      <c r="CG74" s="179"/>
      <c r="CH74" s="191"/>
      <c r="CI74" s="191"/>
      <c r="CJ74" s="191"/>
      <c r="CK74" s="178"/>
      <c r="CL74" s="191"/>
      <c r="CM74" s="179"/>
      <c r="CN74" s="191"/>
      <c r="CO74" s="179"/>
      <c r="CP74" s="191"/>
      <c r="CQ74" s="191"/>
      <c r="CR74" s="191"/>
      <c r="CS74" s="191"/>
      <c r="CT74" s="191"/>
      <c r="CU74" s="191"/>
      <c r="CV74" s="191"/>
      <c r="CW74" s="191"/>
      <c r="CX74" s="191"/>
      <c r="CY74" s="179"/>
      <c r="CZ74" s="178"/>
    </row>
    <row r="75" spans="1:104" s="130" customFormat="1" ht="15" x14ac:dyDescent="0.2">
      <c r="A75" s="186">
        <v>611</v>
      </c>
      <c r="B75" s="187" t="s">
        <v>679</v>
      </c>
      <c r="C75" s="188" t="s">
        <v>610</v>
      </c>
      <c r="D75" s="188" t="s">
        <v>613</v>
      </c>
      <c r="E75" s="188"/>
      <c r="F75" s="188"/>
      <c r="G75" s="182"/>
      <c r="H75" s="179"/>
      <c r="I75" s="191"/>
      <c r="J75" s="191"/>
      <c r="K75" s="191"/>
      <c r="L75" s="178"/>
      <c r="M75" s="191"/>
      <c r="N75" s="179"/>
      <c r="O75" s="178"/>
      <c r="P75" s="191"/>
      <c r="Q75" s="191"/>
      <c r="R75" s="179"/>
      <c r="S75" s="191"/>
      <c r="T75" s="191"/>
      <c r="U75" s="191"/>
      <c r="V75" s="179"/>
      <c r="W75" s="191"/>
      <c r="X75" s="191"/>
      <c r="Y75" s="191"/>
      <c r="Z75" s="179"/>
      <c r="AA75" s="191"/>
      <c r="AB75" s="191"/>
      <c r="AC75" s="191"/>
      <c r="AD75" s="179"/>
      <c r="AE75" s="191"/>
      <c r="AF75" s="191"/>
      <c r="AG75" s="191"/>
      <c r="AH75" s="191"/>
      <c r="AI75" s="179"/>
      <c r="AJ75" s="191"/>
      <c r="AK75" s="191"/>
      <c r="AL75" s="177"/>
      <c r="AM75" s="177"/>
      <c r="AN75" s="191"/>
      <c r="AO75" s="191"/>
      <c r="AP75" s="191"/>
      <c r="AQ75" s="191"/>
      <c r="AR75" s="177"/>
      <c r="AS75" s="191"/>
      <c r="AT75" s="191"/>
      <c r="AU75" s="177"/>
      <c r="AV75" s="191"/>
      <c r="AW75" s="191"/>
      <c r="AX75" s="179"/>
      <c r="AY75" s="191"/>
      <c r="AZ75" s="191"/>
      <c r="BA75" s="193"/>
      <c r="BB75" s="179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79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79"/>
      <c r="CA75" s="191"/>
      <c r="CB75" s="191"/>
      <c r="CC75" s="191"/>
      <c r="CD75" s="191"/>
      <c r="CE75" s="191"/>
      <c r="CF75" s="191"/>
      <c r="CG75" s="179"/>
      <c r="CH75" s="191"/>
      <c r="CI75" s="191"/>
      <c r="CJ75" s="191"/>
      <c r="CK75" s="178"/>
      <c r="CL75" s="191"/>
      <c r="CM75" s="179"/>
      <c r="CN75" s="191"/>
      <c r="CO75" s="179"/>
      <c r="CP75" s="191"/>
      <c r="CQ75" s="191"/>
      <c r="CR75" s="191"/>
      <c r="CS75" s="191"/>
      <c r="CT75" s="191"/>
      <c r="CU75" s="191"/>
      <c r="CV75" s="191"/>
      <c r="CW75" s="191"/>
      <c r="CX75" s="191"/>
      <c r="CY75" s="179"/>
      <c r="CZ75" s="178"/>
    </row>
    <row r="76" spans="1:104" s="130" customFormat="1" ht="15" x14ac:dyDescent="0.2">
      <c r="A76" s="186">
        <v>611</v>
      </c>
      <c r="B76" s="187" t="s">
        <v>680</v>
      </c>
      <c r="C76" s="188" t="s">
        <v>610</v>
      </c>
      <c r="D76" s="188" t="s">
        <v>614</v>
      </c>
      <c r="E76" s="188"/>
      <c r="F76" s="188"/>
      <c r="G76" s="182"/>
      <c r="H76" s="179"/>
      <c r="I76" s="191"/>
      <c r="J76" s="191"/>
      <c r="K76" s="191"/>
      <c r="L76" s="178"/>
      <c r="M76" s="191"/>
      <c r="N76" s="179"/>
      <c r="O76" s="178"/>
      <c r="P76" s="191"/>
      <c r="Q76" s="191"/>
      <c r="R76" s="179"/>
      <c r="S76" s="191"/>
      <c r="T76" s="191"/>
      <c r="U76" s="191"/>
      <c r="V76" s="179"/>
      <c r="W76" s="191"/>
      <c r="X76" s="191"/>
      <c r="Y76" s="191"/>
      <c r="Z76" s="179"/>
      <c r="AA76" s="191"/>
      <c r="AB76" s="191"/>
      <c r="AC76" s="191"/>
      <c r="AD76" s="179"/>
      <c r="AE76" s="191"/>
      <c r="AF76" s="191"/>
      <c r="AG76" s="191"/>
      <c r="AH76" s="191"/>
      <c r="AI76" s="179"/>
      <c r="AJ76" s="191"/>
      <c r="AK76" s="191"/>
      <c r="AL76" s="177"/>
      <c r="AM76" s="177"/>
      <c r="AN76" s="191"/>
      <c r="AO76" s="191"/>
      <c r="AP76" s="191"/>
      <c r="AQ76" s="191"/>
      <c r="AR76" s="177"/>
      <c r="AS76" s="191"/>
      <c r="AT76" s="191"/>
      <c r="AU76" s="177"/>
      <c r="AV76" s="191"/>
      <c r="AW76" s="191"/>
      <c r="AX76" s="179"/>
      <c r="AY76" s="191"/>
      <c r="AZ76" s="191"/>
      <c r="BA76" s="193"/>
      <c r="BB76" s="179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79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79"/>
      <c r="CA76" s="191"/>
      <c r="CB76" s="191"/>
      <c r="CC76" s="191"/>
      <c r="CD76" s="191"/>
      <c r="CE76" s="191"/>
      <c r="CF76" s="191"/>
      <c r="CG76" s="179"/>
      <c r="CH76" s="191"/>
      <c r="CI76" s="191"/>
      <c r="CJ76" s="191"/>
      <c r="CK76" s="178"/>
      <c r="CL76" s="191"/>
      <c r="CM76" s="179"/>
      <c r="CN76" s="191"/>
      <c r="CO76" s="179"/>
      <c r="CP76" s="191"/>
      <c r="CQ76" s="191"/>
      <c r="CR76" s="191"/>
      <c r="CS76" s="191"/>
      <c r="CT76" s="191"/>
      <c r="CU76" s="191"/>
      <c r="CV76" s="191"/>
      <c r="CW76" s="191"/>
      <c r="CX76" s="191"/>
      <c r="CY76" s="179"/>
      <c r="CZ76" s="178"/>
    </row>
    <row r="77" spans="1:104" s="130" customFormat="1" ht="28.5" x14ac:dyDescent="0.2">
      <c r="A77" s="186">
        <v>611</v>
      </c>
      <c r="B77" s="187" t="s">
        <v>681</v>
      </c>
      <c r="C77" s="188" t="s">
        <v>610</v>
      </c>
      <c r="D77" s="188" t="s">
        <v>615</v>
      </c>
      <c r="E77" s="188"/>
      <c r="F77" s="188"/>
      <c r="G77" s="182"/>
      <c r="H77" s="179"/>
      <c r="I77" s="191"/>
      <c r="J77" s="191"/>
      <c r="K77" s="191"/>
      <c r="L77" s="178"/>
      <c r="M77" s="191"/>
      <c r="N77" s="179"/>
      <c r="O77" s="178"/>
      <c r="P77" s="191"/>
      <c r="Q77" s="191"/>
      <c r="R77" s="179"/>
      <c r="S77" s="191"/>
      <c r="T77" s="191"/>
      <c r="U77" s="191"/>
      <c r="V77" s="179"/>
      <c r="W77" s="191"/>
      <c r="X77" s="191"/>
      <c r="Y77" s="191"/>
      <c r="Z77" s="179"/>
      <c r="AA77" s="191"/>
      <c r="AB77" s="191"/>
      <c r="AC77" s="191"/>
      <c r="AD77" s="179"/>
      <c r="AE77" s="191"/>
      <c r="AF77" s="191"/>
      <c r="AG77" s="191"/>
      <c r="AH77" s="191"/>
      <c r="AI77" s="179"/>
      <c r="AJ77" s="191"/>
      <c r="AK77" s="191"/>
      <c r="AL77" s="177"/>
      <c r="AM77" s="177"/>
      <c r="AN77" s="191"/>
      <c r="AO77" s="191"/>
      <c r="AP77" s="191"/>
      <c r="AQ77" s="191"/>
      <c r="AR77" s="177"/>
      <c r="AS77" s="191"/>
      <c r="AT77" s="191"/>
      <c r="AU77" s="177"/>
      <c r="AV77" s="191"/>
      <c r="AW77" s="191"/>
      <c r="AX77" s="179"/>
      <c r="AY77" s="191"/>
      <c r="AZ77" s="191"/>
      <c r="BA77" s="193"/>
      <c r="BB77" s="179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79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79"/>
      <c r="CA77" s="191"/>
      <c r="CB77" s="191"/>
      <c r="CC77" s="191"/>
      <c r="CD77" s="191"/>
      <c r="CE77" s="191"/>
      <c r="CF77" s="191"/>
      <c r="CG77" s="179"/>
      <c r="CH77" s="191"/>
      <c r="CI77" s="191"/>
      <c r="CJ77" s="191"/>
      <c r="CK77" s="178"/>
      <c r="CL77" s="191"/>
      <c r="CM77" s="179"/>
      <c r="CN77" s="191"/>
      <c r="CO77" s="179"/>
      <c r="CP77" s="191"/>
      <c r="CQ77" s="191"/>
      <c r="CR77" s="191"/>
      <c r="CS77" s="191"/>
      <c r="CT77" s="191"/>
      <c r="CU77" s="191"/>
      <c r="CV77" s="191"/>
      <c r="CW77" s="191"/>
      <c r="CX77" s="191"/>
      <c r="CY77" s="179"/>
      <c r="CZ77" s="178"/>
    </row>
    <row r="78" spans="1:104" s="130" customFormat="1" ht="15" x14ac:dyDescent="0.2">
      <c r="A78" s="186">
        <v>611</v>
      </c>
      <c r="B78" s="187" t="s">
        <v>682</v>
      </c>
      <c r="C78" s="188" t="s">
        <v>610</v>
      </c>
      <c r="D78" s="188" t="s">
        <v>616</v>
      </c>
      <c r="E78" s="188"/>
      <c r="F78" s="188"/>
      <c r="G78" s="182"/>
      <c r="H78" s="179"/>
      <c r="I78" s="191"/>
      <c r="J78" s="191"/>
      <c r="K78" s="191"/>
      <c r="L78" s="178"/>
      <c r="M78" s="191"/>
      <c r="N78" s="179"/>
      <c r="O78" s="178"/>
      <c r="P78" s="191"/>
      <c r="Q78" s="191"/>
      <c r="R78" s="179"/>
      <c r="S78" s="191"/>
      <c r="T78" s="191"/>
      <c r="U78" s="191"/>
      <c r="V78" s="179"/>
      <c r="W78" s="191"/>
      <c r="X78" s="191"/>
      <c r="Y78" s="191"/>
      <c r="Z78" s="179"/>
      <c r="AA78" s="191"/>
      <c r="AB78" s="191"/>
      <c r="AC78" s="191"/>
      <c r="AD78" s="179"/>
      <c r="AE78" s="191"/>
      <c r="AF78" s="191"/>
      <c r="AG78" s="191"/>
      <c r="AH78" s="191"/>
      <c r="AI78" s="179"/>
      <c r="AJ78" s="191"/>
      <c r="AK78" s="191"/>
      <c r="AL78" s="177"/>
      <c r="AM78" s="177"/>
      <c r="AN78" s="191"/>
      <c r="AO78" s="191"/>
      <c r="AP78" s="191"/>
      <c r="AQ78" s="191"/>
      <c r="AR78" s="177"/>
      <c r="AS78" s="191"/>
      <c r="AT78" s="191"/>
      <c r="AU78" s="177"/>
      <c r="AV78" s="191"/>
      <c r="AW78" s="191"/>
      <c r="AX78" s="179"/>
      <c r="AY78" s="191"/>
      <c r="AZ78" s="191"/>
      <c r="BA78" s="193"/>
      <c r="BB78" s="179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79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79"/>
      <c r="CA78" s="191"/>
      <c r="CB78" s="191"/>
      <c r="CC78" s="191"/>
      <c r="CD78" s="191"/>
      <c r="CE78" s="191"/>
      <c r="CF78" s="191"/>
      <c r="CG78" s="179"/>
      <c r="CH78" s="191"/>
      <c r="CI78" s="191"/>
      <c r="CJ78" s="191"/>
      <c r="CK78" s="178"/>
      <c r="CL78" s="191"/>
      <c r="CM78" s="179"/>
      <c r="CN78" s="191"/>
      <c r="CO78" s="179"/>
      <c r="CP78" s="191"/>
      <c r="CQ78" s="191"/>
      <c r="CR78" s="191"/>
      <c r="CS78" s="191"/>
      <c r="CT78" s="191"/>
      <c r="CU78" s="191"/>
      <c r="CV78" s="191"/>
      <c r="CW78" s="191"/>
      <c r="CX78" s="191"/>
      <c r="CY78" s="179"/>
      <c r="CZ78" s="178"/>
    </row>
    <row r="79" spans="1:104" s="130" customFormat="1" ht="15" x14ac:dyDescent="0.2">
      <c r="A79" s="186">
        <v>611</v>
      </c>
      <c r="B79" s="187" t="s">
        <v>683</v>
      </c>
      <c r="C79" s="188" t="s">
        <v>610</v>
      </c>
      <c r="D79" s="188" t="s">
        <v>617</v>
      </c>
      <c r="E79" s="188"/>
      <c r="F79" s="188"/>
      <c r="G79" s="182"/>
      <c r="H79" s="179"/>
      <c r="I79" s="191"/>
      <c r="J79" s="191"/>
      <c r="K79" s="191"/>
      <c r="L79" s="178"/>
      <c r="M79" s="191"/>
      <c r="N79" s="179"/>
      <c r="O79" s="178"/>
      <c r="P79" s="191"/>
      <c r="Q79" s="191"/>
      <c r="R79" s="179"/>
      <c r="S79" s="191"/>
      <c r="T79" s="191"/>
      <c r="U79" s="191"/>
      <c r="V79" s="179"/>
      <c r="W79" s="191"/>
      <c r="X79" s="191"/>
      <c r="Y79" s="191"/>
      <c r="Z79" s="179"/>
      <c r="AA79" s="191"/>
      <c r="AB79" s="191"/>
      <c r="AC79" s="191"/>
      <c r="AD79" s="179"/>
      <c r="AE79" s="191"/>
      <c r="AF79" s="191"/>
      <c r="AG79" s="191"/>
      <c r="AH79" s="191"/>
      <c r="AI79" s="179"/>
      <c r="AJ79" s="191"/>
      <c r="AK79" s="191"/>
      <c r="AL79" s="177"/>
      <c r="AM79" s="177"/>
      <c r="AN79" s="191"/>
      <c r="AO79" s="191"/>
      <c r="AP79" s="191"/>
      <c r="AQ79" s="191"/>
      <c r="AR79" s="177"/>
      <c r="AS79" s="191"/>
      <c r="AT79" s="191"/>
      <c r="AU79" s="177"/>
      <c r="AV79" s="191"/>
      <c r="AW79" s="191"/>
      <c r="AX79" s="179"/>
      <c r="AY79" s="191"/>
      <c r="AZ79" s="191"/>
      <c r="BA79" s="193"/>
      <c r="BB79" s="179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79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79"/>
      <c r="CA79" s="191"/>
      <c r="CB79" s="191"/>
      <c r="CC79" s="191"/>
      <c r="CD79" s="191"/>
      <c r="CE79" s="191"/>
      <c r="CF79" s="191"/>
      <c r="CG79" s="179"/>
      <c r="CH79" s="191"/>
      <c r="CI79" s="191"/>
      <c r="CJ79" s="191"/>
      <c r="CK79" s="178"/>
      <c r="CL79" s="191"/>
      <c r="CM79" s="179"/>
      <c r="CN79" s="191"/>
      <c r="CO79" s="179"/>
      <c r="CP79" s="191"/>
      <c r="CQ79" s="191"/>
      <c r="CR79" s="191"/>
      <c r="CS79" s="191"/>
      <c r="CT79" s="191"/>
      <c r="CU79" s="191"/>
      <c r="CV79" s="191"/>
      <c r="CW79" s="191"/>
      <c r="CX79" s="191"/>
      <c r="CY79" s="179"/>
      <c r="CZ79" s="178"/>
    </row>
    <row r="80" spans="1:104" s="130" customFormat="1" ht="15" x14ac:dyDescent="0.2">
      <c r="A80" s="186">
        <v>611</v>
      </c>
      <c r="B80" s="187" t="s">
        <v>684</v>
      </c>
      <c r="C80" s="188" t="s">
        <v>610</v>
      </c>
      <c r="D80" s="188" t="s">
        <v>618</v>
      </c>
      <c r="E80" s="188"/>
      <c r="F80" s="188"/>
      <c r="G80" s="182"/>
      <c r="H80" s="179"/>
      <c r="I80" s="191"/>
      <c r="J80" s="191"/>
      <c r="K80" s="191"/>
      <c r="L80" s="178"/>
      <c r="M80" s="191"/>
      <c r="N80" s="179"/>
      <c r="O80" s="178"/>
      <c r="P80" s="191"/>
      <c r="Q80" s="191"/>
      <c r="R80" s="179"/>
      <c r="S80" s="191"/>
      <c r="T80" s="191"/>
      <c r="U80" s="191"/>
      <c r="V80" s="179"/>
      <c r="W80" s="191"/>
      <c r="X80" s="191"/>
      <c r="Y80" s="191"/>
      <c r="Z80" s="179"/>
      <c r="AA80" s="191"/>
      <c r="AB80" s="191"/>
      <c r="AC80" s="191"/>
      <c r="AD80" s="179"/>
      <c r="AE80" s="191"/>
      <c r="AF80" s="191"/>
      <c r="AG80" s="191"/>
      <c r="AH80" s="191"/>
      <c r="AI80" s="179"/>
      <c r="AJ80" s="191"/>
      <c r="AK80" s="191"/>
      <c r="AL80" s="177"/>
      <c r="AM80" s="177"/>
      <c r="AN80" s="191"/>
      <c r="AO80" s="191"/>
      <c r="AP80" s="191"/>
      <c r="AQ80" s="191"/>
      <c r="AR80" s="177"/>
      <c r="AS80" s="191"/>
      <c r="AT80" s="191"/>
      <c r="AU80" s="177"/>
      <c r="AV80" s="191"/>
      <c r="AW80" s="191"/>
      <c r="AX80" s="179"/>
      <c r="AY80" s="191"/>
      <c r="AZ80" s="191"/>
      <c r="BA80" s="193"/>
      <c r="BB80" s="179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79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79"/>
      <c r="CA80" s="191"/>
      <c r="CB80" s="191"/>
      <c r="CC80" s="191"/>
      <c r="CD80" s="191"/>
      <c r="CE80" s="191"/>
      <c r="CF80" s="191"/>
      <c r="CG80" s="179"/>
      <c r="CH80" s="191"/>
      <c r="CI80" s="191"/>
      <c r="CJ80" s="191"/>
      <c r="CK80" s="178"/>
      <c r="CL80" s="191"/>
      <c r="CM80" s="179"/>
      <c r="CN80" s="191"/>
      <c r="CO80" s="179"/>
      <c r="CP80" s="191"/>
      <c r="CQ80" s="191"/>
      <c r="CR80" s="191"/>
      <c r="CS80" s="191"/>
      <c r="CT80" s="191"/>
      <c r="CU80" s="191"/>
      <c r="CV80" s="191"/>
      <c r="CW80" s="191"/>
      <c r="CX80" s="191"/>
      <c r="CY80" s="179"/>
      <c r="CZ80" s="178"/>
    </row>
    <row r="81" spans="1:104" s="130" customFormat="1" ht="15" x14ac:dyDescent="0.2">
      <c r="A81" s="186">
        <v>611</v>
      </c>
      <c r="B81" s="187" t="s">
        <v>685</v>
      </c>
      <c r="C81" s="188" t="s">
        <v>610</v>
      </c>
      <c r="D81" s="188" t="s">
        <v>619</v>
      </c>
      <c r="E81" s="188"/>
      <c r="F81" s="188"/>
      <c r="G81" s="182"/>
      <c r="H81" s="179"/>
      <c r="I81" s="191"/>
      <c r="J81" s="191"/>
      <c r="K81" s="191"/>
      <c r="L81" s="178"/>
      <c r="M81" s="191"/>
      <c r="N81" s="179"/>
      <c r="O81" s="178"/>
      <c r="P81" s="191"/>
      <c r="Q81" s="191"/>
      <c r="R81" s="179"/>
      <c r="S81" s="191"/>
      <c r="T81" s="191"/>
      <c r="U81" s="191"/>
      <c r="V81" s="179"/>
      <c r="W81" s="191"/>
      <c r="X81" s="191"/>
      <c r="Y81" s="191"/>
      <c r="Z81" s="179"/>
      <c r="AA81" s="191"/>
      <c r="AB81" s="191"/>
      <c r="AC81" s="191"/>
      <c r="AD81" s="179"/>
      <c r="AE81" s="191"/>
      <c r="AF81" s="191"/>
      <c r="AG81" s="191"/>
      <c r="AH81" s="191"/>
      <c r="AI81" s="179"/>
      <c r="AJ81" s="191"/>
      <c r="AK81" s="191"/>
      <c r="AL81" s="177"/>
      <c r="AM81" s="177"/>
      <c r="AN81" s="191"/>
      <c r="AO81" s="191"/>
      <c r="AP81" s="191"/>
      <c r="AQ81" s="191"/>
      <c r="AR81" s="177"/>
      <c r="AS81" s="191"/>
      <c r="AT81" s="191"/>
      <c r="AU81" s="177"/>
      <c r="AV81" s="191"/>
      <c r="AW81" s="191"/>
      <c r="AX81" s="179"/>
      <c r="AY81" s="191"/>
      <c r="AZ81" s="191"/>
      <c r="BA81" s="193"/>
      <c r="BB81" s="179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79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79"/>
      <c r="CA81" s="191"/>
      <c r="CB81" s="191"/>
      <c r="CC81" s="191"/>
      <c r="CD81" s="191"/>
      <c r="CE81" s="191"/>
      <c r="CF81" s="191"/>
      <c r="CG81" s="179"/>
      <c r="CH81" s="191"/>
      <c r="CI81" s="191"/>
      <c r="CJ81" s="191"/>
      <c r="CK81" s="178"/>
      <c r="CL81" s="191"/>
      <c r="CM81" s="179"/>
      <c r="CN81" s="191"/>
      <c r="CO81" s="179"/>
      <c r="CP81" s="191"/>
      <c r="CQ81" s="191"/>
      <c r="CR81" s="191"/>
      <c r="CS81" s="191"/>
      <c r="CT81" s="191"/>
      <c r="CU81" s="191"/>
      <c r="CV81" s="191"/>
      <c r="CW81" s="191"/>
      <c r="CX81" s="191"/>
      <c r="CY81" s="179"/>
      <c r="CZ81" s="178"/>
    </row>
    <row r="82" spans="1:104" s="130" customFormat="1" ht="15" x14ac:dyDescent="0.2">
      <c r="A82" s="186">
        <v>611</v>
      </c>
      <c r="B82" s="187" t="s">
        <v>686</v>
      </c>
      <c r="C82" s="188" t="s">
        <v>610</v>
      </c>
      <c r="D82" s="188" t="s">
        <v>620</v>
      </c>
      <c r="E82" s="188"/>
      <c r="F82" s="188"/>
      <c r="G82" s="182"/>
      <c r="H82" s="179"/>
      <c r="I82" s="191"/>
      <c r="J82" s="191"/>
      <c r="K82" s="191"/>
      <c r="L82" s="178"/>
      <c r="M82" s="191"/>
      <c r="N82" s="179"/>
      <c r="O82" s="178"/>
      <c r="P82" s="191"/>
      <c r="Q82" s="191"/>
      <c r="R82" s="179"/>
      <c r="S82" s="191"/>
      <c r="T82" s="191"/>
      <c r="U82" s="191"/>
      <c r="V82" s="179"/>
      <c r="W82" s="191"/>
      <c r="X82" s="191"/>
      <c r="Y82" s="191"/>
      <c r="Z82" s="179"/>
      <c r="AA82" s="191"/>
      <c r="AB82" s="191"/>
      <c r="AC82" s="191"/>
      <c r="AD82" s="179"/>
      <c r="AE82" s="191"/>
      <c r="AF82" s="191"/>
      <c r="AG82" s="191"/>
      <c r="AH82" s="191"/>
      <c r="AI82" s="179"/>
      <c r="AJ82" s="191"/>
      <c r="AK82" s="191"/>
      <c r="AL82" s="177"/>
      <c r="AM82" s="177"/>
      <c r="AN82" s="191"/>
      <c r="AO82" s="191"/>
      <c r="AP82" s="191"/>
      <c r="AQ82" s="191"/>
      <c r="AR82" s="177"/>
      <c r="AS82" s="191"/>
      <c r="AT82" s="191"/>
      <c r="AU82" s="177"/>
      <c r="AV82" s="191"/>
      <c r="AW82" s="191"/>
      <c r="AX82" s="179"/>
      <c r="AY82" s="191"/>
      <c r="AZ82" s="191"/>
      <c r="BA82" s="193"/>
      <c r="BB82" s="179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79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79"/>
      <c r="CA82" s="191"/>
      <c r="CB82" s="191"/>
      <c r="CC82" s="191"/>
      <c r="CD82" s="191"/>
      <c r="CE82" s="191"/>
      <c r="CF82" s="191"/>
      <c r="CG82" s="179"/>
      <c r="CH82" s="191"/>
      <c r="CI82" s="191"/>
      <c r="CJ82" s="191"/>
      <c r="CK82" s="178"/>
      <c r="CL82" s="191"/>
      <c r="CM82" s="179"/>
      <c r="CN82" s="191"/>
      <c r="CO82" s="179"/>
      <c r="CP82" s="191"/>
      <c r="CQ82" s="191"/>
      <c r="CR82" s="191"/>
      <c r="CS82" s="191"/>
      <c r="CT82" s="191"/>
      <c r="CU82" s="191"/>
      <c r="CV82" s="191"/>
      <c r="CW82" s="191"/>
      <c r="CX82" s="191"/>
      <c r="CY82" s="179"/>
      <c r="CZ82" s="178"/>
    </row>
    <row r="83" spans="1:104" s="130" customFormat="1" ht="15" x14ac:dyDescent="0.2">
      <c r="A83" s="186">
        <v>611</v>
      </c>
      <c r="B83" s="187" t="s">
        <v>687</v>
      </c>
      <c r="C83" s="188" t="s">
        <v>610</v>
      </c>
      <c r="D83" s="188" t="s">
        <v>621</v>
      </c>
      <c r="E83" s="188"/>
      <c r="F83" s="188"/>
      <c r="G83" s="182"/>
      <c r="H83" s="179"/>
      <c r="I83" s="191"/>
      <c r="J83" s="191"/>
      <c r="K83" s="191"/>
      <c r="L83" s="178"/>
      <c r="M83" s="191"/>
      <c r="N83" s="179"/>
      <c r="O83" s="178"/>
      <c r="P83" s="191"/>
      <c r="Q83" s="191"/>
      <c r="R83" s="179"/>
      <c r="S83" s="191"/>
      <c r="T83" s="191"/>
      <c r="U83" s="191"/>
      <c r="V83" s="179"/>
      <c r="W83" s="191"/>
      <c r="X83" s="191"/>
      <c r="Y83" s="191"/>
      <c r="Z83" s="179"/>
      <c r="AA83" s="191"/>
      <c r="AB83" s="191"/>
      <c r="AC83" s="191"/>
      <c r="AD83" s="179"/>
      <c r="AE83" s="191"/>
      <c r="AF83" s="191"/>
      <c r="AG83" s="191"/>
      <c r="AH83" s="191"/>
      <c r="AI83" s="179"/>
      <c r="AJ83" s="191"/>
      <c r="AK83" s="191"/>
      <c r="AL83" s="177"/>
      <c r="AM83" s="177"/>
      <c r="AN83" s="191"/>
      <c r="AO83" s="191"/>
      <c r="AP83" s="191"/>
      <c r="AQ83" s="191"/>
      <c r="AR83" s="177"/>
      <c r="AS83" s="191"/>
      <c r="AT83" s="191"/>
      <c r="AU83" s="177"/>
      <c r="AV83" s="191"/>
      <c r="AW83" s="191"/>
      <c r="AX83" s="179"/>
      <c r="AY83" s="191"/>
      <c r="AZ83" s="191"/>
      <c r="BA83" s="193"/>
      <c r="BB83" s="179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79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79"/>
      <c r="CA83" s="191"/>
      <c r="CB83" s="191"/>
      <c r="CC83" s="191"/>
      <c r="CD83" s="191"/>
      <c r="CE83" s="191"/>
      <c r="CF83" s="191"/>
      <c r="CG83" s="179"/>
      <c r="CH83" s="191"/>
      <c r="CI83" s="191"/>
      <c r="CJ83" s="191"/>
      <c r="CK83" s="178"/>
      <c r="CL83" s="191"/>
      <c r="CM83" s="179"/>
      <c r="CN83" s="191"/>
      <c r="CO83" s="179"/>
      <c r="CP83" s="191"/>
      <c r="CQ83" s="191"/>
      <c r="CR83" s="191"/>
      <c r="CS83" s="191"/>
      <c r="CT83" s="191"/>
      <c r="CU83" s="191"/>
      <c r="CV83" s="191"/>
      <c r="CW83" s="191"/>
      <c r="CX83" s="191"/>
      <c r="CY83" s="179"/>
      <c r="CZ83" s="178"/>
    </row>
    <row r="84" spans="1:104" s="130" customFormat="1" ht="15" x14ac:dyDescent="0.2">
      <c r="A84" s="186">
        <v>611</v>
      </c>
      <c r="B84" s="187" t="s">
        <v>688</v>
      </c>
      <c r="C84" s="188" t="s">
        <v>622</v>
      </c>
      <c r="D84" s="188" t="s">
        <v>623</v>
      </c>
      <c r="E84" s="188"/>
      <c r="F84" s="188"/>
      <c r="G84" s="182"/>
      <c r="H84" s="179"/>
      <c r="I84" s="191"/>
      <c r="J84" s="191"/>
      <c r="K84" s="191"/>
      <c r="L84" s="178"/>
      <c r="M84" s="191"/>
      <c r="N84" s="179"/>
      <c r="O84" s="178"/>
      <c r="P84" s="191"/>
      <c r="Q84" s="191"/>
      <c r="R84" s="179"/>
      <c r="S84" s="191"/>
      <c r="T84" s="191"/>
      <c r="U84" s="191"/>
      <c r="V84" s="179"/>
      <c r="W84" s="191"/>
      <c r="X84" s="191"/>
      <c r="Y84" s="191"/>
      <c r="Z84" s="179"/>
      <c r="AA84" s="191"/>
      <c r="AB84" s="191"/>
      <c r="AC84" s="191"/>
      <c r="AD84" s="179"/>
      <c r="AE84" s="191"/>
      <c r="AF84" s="191"/>
      <c r="AG84" s="191"/>
      <c r="AH84" s="191"/>
      <c r="AI84" s="179"/>
      <c r="AJ84" s="191"/>
      <c r="AK84" s="191"/>
      <c r="AL84" s="177"/>
      <c r="AM84" s="177"/>
      <c r="AN84" s="191"/>
      <c r="AO84" s="191"/>
      <c r="AP84" s="191"/>
      <c r="AQ84" s="191"/>
      <c r="AR84" s="177"/>
      <c r="AS84" s="191"/>
      <c r="AT84" s="191"/>
      <c r="AU84" s="177"/>
      <c r="AV84" s="191"/>
      <c r="AW84" s="191"/>
      <c r="AX84" s="179"/>
      <c r="AY84" s="191"/>
      <c r="AZ84" s="191"/>
      <c r="BA84" s="193"/>
      <c r="BB84" s="179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79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79"/>
      <c r="CA84" s="191"/>
      <c r="CB84" s="191"/>
      <c r="CC84" s="191"/>
      <c r="CD84" s="191"/>
      <c r="CE84" s="191"/>
      <c r="CF84" s="191"/>
      <c r="CG84" s="179"/>
      <c r="CH84" s="191"/>
      <c r="CI84" s="191"/>
      <c r="CJ84" s="191"/>
      <c r="CK84" s="178"/>
      <c r="CL84" s="191"/>
      <c r="CM84" s="179"/>
      <c r="CN84" s="191"/>
      <c r="CO84" s="179"/>
      <c r="CP84" s="191"/>
      <c r="CQ84" s="191"/>
      <c r="CR84" s="191"/>
      <c r="CS84" s="191"/>
      <c r="CT84" s="191"/>
      <c r="CU84" s="191"/>
      <c r="CV84" s="191"/>
      <c r="CW84" s="191"/>
      <c r="CX84" s="191"/>
      <c r="CY84" s="179"/>
      <c r="CZ84" s="178"/>
    </row>
    <row r="85" spans="1:104" s="130" customFormat="1" ht="15" x14ac:dyDescent="0.2">
      <c r="A85" s="186">
        <v>611</v>
      </c>
      <c r="B85" s="187" t="s">
        <v>689</v>
      </c>
      <c r="C85" s="188" t="s">
        <v>622</v>
      </c>
      <c r="D85" s="188" t="s">
        <v>624</v>
      </c>
      <c r="E85" s="188"/>
      <c r="F85" s="188"/>
      <c r="G85" s="182"/>
      <c r="H85" s="179"/>
      <c r="I85" s="191"/>
      <c r="J85" s="191"/>
      <c r="K85" s="191"/>
      <c r="L85" s="178"/>
      <c r="M85" s="191"/>
      <c r="N85" s="179"/>
      <c r="O85" s="178"/>
      <c r="P85" s="191"/>
      <c r="Q85" s="191"/>
      <c r="R85" s="179"/>
      <c r="S85" s="191"/>
      <c r="T85" s="191"/>
      <c r="U85" s="191"/>
      <c r="V85" s="179"/>
      <c r="W85" s="191"/>
      <c r="X85" s="191"/>
      <c r="Y85" s="191"/>
      <c r="Z85" s="179"/>
      <c r="AA85" s="191"/>
      <c r="AB85" s="191"/>
      <c r="AC85" s="191"/>
      <c r="AD85" s="179"/>
      <c r="AE85" s="191"/>
      <c r="AF85" s="191"/>
      <c r="AG85" s="191"/>
      <c r="AH85" s="191"/>
      <c r="AI85" s="179"/>
      <c r="AJ85" s="191"/>
      <c r="AK85" s="191"/>
      <c r="AL85" s="177"/>
      <c r="AM85" s="177"/>
      <c r="AN85" s="191"/>
      <c r="AO85" s="191"/>
      <c r="AP85" s="191"/>
      <c r="AQ85" s="191"/>
      <c r="AR85" s="177"/>
      <c r="AS85" s="191"/>
      <c r="AT85" s="191"/>
      <c r="AU85" s="177"/>
      <c r="AV85" s="191"/>
      <c r="AW85" s="191"/>
      <c r="AX85" s="179"/>
      <c r="AY85" s="191"/>
      <c r="AZ85" s="191"/>
      <c r="BA85" s="193"/>
      <c r="BB85" s="179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79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79"/>
      <c r="CA85" s="191"/>
      <c r="CB85" s="191"/>
      <c r="CC85" s="191"/>
      <c r="CD85" s="191"/>
      <c r="CE85" s="191"/>
      <c r="CF85" s="191"/>
      <c r="CG85" s="179"/>
      <c r="CH85" s="191"/>
      <c r="CI85" s="191"/>
      <c r="CJ85" s="191"/>
      <c r="CK85" s="178"/>
      <c r="CL85" s="191"/>
      <c r="CM85" s="179"/>
      <c r="CN85" s="191"/>
      <c r="CO85" s="179"/>
      <c r="CP85" s="191"/>
      <c r="CQ85" s="191"/>
      <c r="CR85" s="191"/>
      <c r="CS85" s="191"/>
      <c r="CT85" s="191"/>
      <c r="CU85" s="191"/>
      <c r="CV85" s="191"/>
      <c r="CW85" s="191"/>
      <c r="CX85" s="191"/>
      <c r="CY85" s="179"/>
      <c r="CZ85" s="178"/>
    </row>
    <row r="86" spans="1:104" s="130" customFormat="1" ht="15" x14ac:dyDescent="0.2">
      <c r="A86" s="186">
        <v>611</v>
      </c>
      <c r="B86" s="187" t="s">
        <v>690</v>
      </c>
      <c r="C86" s="188" t="s">
        <v>625</v>
      </c>
      <c r="D86" s="188" t="s">
        <v>626</v>
      </c>
      <c r="E86" s="188"/>
      <c r="F86" s="188"/>
      <c r="G86" s="182"/>
      <c r="H86" s="179"/>
      <c r="I86" s="191"/>
      <c r="J86" s="191"/>
      <c r="K86" s="191"/>
      <c r="L86" s="178"/>
      <c r="M86" s="191"/>
      <c r="N86" s="179"/>
      <c r="O86" s="178"/>
      <c r="P86" s="191"/>
      <c r="Q86" s="191"/>
      <c r="R86" s="179"/>
      <c r="S86" s="191"/>
      <c r="T86" s="191"/>
      <c r="U86" s="191"/>
      <c r="V86" s="179"/>
      <c r="W86" s="191"/>
      <c r="X86" s="191"/>
      <c r="Y86" s="191"/>
      <c r="Z86" s="179"/>
      <c r="AA86" s="191"/>
      <c r="AB86" s="191"/>
      <c r="AC86" s="191"/>
      <c r="AD86" s="179"/>
      <c r="AE86" s="191"/>
      <c r="AF86" s="191"/>
      <c r="AG86" s="191"/>
      <c r="AH86" s="191"/>
      <c r="AI86" s="179"/>
      <c r="AJ86" s="191"/>
      <c r="AK86" s="191"/>
      <c r="AL86" s="177"/>
      <c r="AM86" s="177"/>
      <c r="AN86" s="191"/>
      <c r="AO86" s="191"/>
      <c r="AP86" s="191"/>
      <c r="AQ86" s="191"/>
      <c r="AR86" s="177"/>
      <c r="AS86" s="191"/>
      <c r="AT86" s="191"/>
      <c r="AU86" s="177"/>
      <c r="AV86" s="191"/>
      <c r="AW86" s="191"/>
      <c r="AX86" s="179"/>
      <c r="AY86" s="191"/>
      <c r="AZ86" s="191"/>
      <c r="BA86" s="193"/>
      <c r="BB86" s="179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79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79"/>
      <c r="CA86" s="191"/>
      <c r="CB86" s="191"/>
      <c r="CC86" s="191"/>
      <c r="CD86" s="191"/>
      <c r="CE86" s="191"/>
      <c r="CF86" s="191"/>
      <c r="CG86" s="179"/>
      <c r="CH86" s="191"/>
      <c r="CI86" s="191"/>
      <c r="CJ86" s="191"/>
      <c r="CK86" s="178"/>
      <c r="CL86" s="191"/>
      <c r="CM86" s="179"/>
      <c r="CN86" s="191"/>
      <c r="CO86" s="179"/>
      <c r="CP86" s="191"/>
      <c r="CQ86" s="191"/>
      <c r="CR86" s="191"/>
      <c r="CS86" s="191"/>
      <c r="CT86" s="191"/>
      <c r="CU86" s="191"/>
      <c r="CV86" s="191"/>
      <c r="CW86" s="191"/>
      <c r="CX86" s="191"/>
      <c r="CY86" s="179"/>
      <c r="CZ86" s="178"/>
    </row>
    <row r="87" spans="1:104" s="130" customFormat="1" ht="14.25" x14ac:dyDescent="0.2">
      <c r="A87" s="132"/>
      <c r="B87" s="129" t="s">
        <v>501</v>
      </c>
      <c r="C87" s="129"/>
      <c r="D87" s="129"/>
      <c r="E87" s="129"/>
      <c r="F87" s="129"/>
      <c r="G87" s="134">
        <f t="shared" ref="G87:N87" si="22">SUM(G23:G35)</f>
        <v>868000</v>
      </c>
      <c r="H87" s="134">
        <f t="shared" si="22"/>
        <v>666666.66666666663</v>
      </c>
      <c r="I87" s="134">
        <f t="shared" si="22"/>
        <v>1000000</v>
      </c>
      <c r="J87" s="134">
        <f t="shared" si="22"/>
        <v>3000</v>
      </c>
      <c r="K87" s="134">
        <f t="shared" si="22"/>
        <v>2000</v>
      </c>
      <c r="L87" s="134">
        <f t="shared" si="22"/>
        <v>201333.33333333331</v>
      </c>
      <c r="M87" s="134">
        <f t="shared" si="22"/>
        <v>0.30199999999999999</v>
      </c>
      <c r="N87" s="134">
        <f t="shared" si="22"/>
        <v>31001000</v>
      </c>
      <c r="O87" s="128">
        <f>P87*Q87</f>
        <v>1000000</v>
      </c>
      <c r="P87" s="134">
        <f t="shared" ref="P87:AG87" si="23">SUM(P23:P35)</f>
        <v>1</v>
      </c>
      <c r="Q87" s="134">
        <f t="shared" si="23"/>
        <v>1000000</v>
      </c>
      <c r="R87" s="134">
        <f t="shared" si="23"/>
        <v>30000000</v>
      </c>
      <c r="S87" s="134">
        <f t="shared" si="23"/>
        <v>150</v>
      </c>
      <c r="T87" s="134">
        <f t="shared" si="23"/>
        <v>200000</v>
      </c>
      <c r="U87" s="134">
        <f t="shared" si="23"/>
        <v>1</v>
      </c>
      <c r="V87" s="134">
        <f t="shared" si="23"/>
        <v>0</v>
      </c>
      <c r="W87" s="134">
        <f t="shared" si="23"/>
        <v>0</v>
      </c>
      <c r="X87" s="134">
        <f t="shared" si="23"/>
        <v>0</v>
      </c>
      <c r="Y87" s="134">
        <f t="shared" si="23"/>
        <v>0</v>
      </c>
      <c r="Z87" s="134">
        <f t="shared" si="23"/>
        <v>1000</v>
      </c>
      <c r="AA87" s="134">
        <f t="shared" si="23"/>
        <v>50</v>
      </c>
      <c r="AB87" s="134">
        <f t="shared" si="23"/>
        <v>20</v>
      </c>
      <c r="AC87" s="134">
        <f t="shared" si="23"/>
        <v>1</v>
      </c>
      <c r="AD87" s="134">
        <f t="shared" si="23"/>
        <v>0</v>
      </c>
      <c r="AE87" s="134">
        <f t="shared" si="23"/>
        <v>0</v>
      </c>
      <c r="AF87" s="134">
        <f t="shared" si="23"/>
        <v>0</v>
      </c>
      <c r="AG87" s="134">
        <f t="shared" si="23"/>
        <v>0</v>
      </c>
      <c r="AH87" s="134"/>
      <c r="AI87" s="134">
        <f t="shared" ref="AI87:CT87" si="24">SUM(AI23:AI35)</f>
        <v>57000</v>
      </c>
      <c r="AJ87" s="134">
        <f t="shared" si="24"/>
        <v>1</v>
      </c>
      <c r="AK87" s="134">
        <f t="shared" si="24"/>
        <v>57000</v>
      </c>
      <c r="AL87" s="134">
        <f t="shared" si="24"/>
        <v>4400</v>
      </c>
      <c r="AM87" s="134">
        <f t="shared" si="24"/>
        <v>2000</v>
      </c>
      <c r="AN87" s="134">
        <f t="shared" si="24"/>
        <v>100</v>
      </c>
      <c r="AO87" s="134">
        <f t="shared" si="24"/>
        <v>10</v>
      </c>
      <c r="AP87" s="134">
        <f t="shared" si="24"/>
        <v>100</v>
      </c>
      <c r="AQ87" s="134">
        <f t="shared" si="24"/>
        <v>10</v>
      </c>
      <c r="AR87" s="134">
        <f t="shared" si="24"/>
        <v>1000</v>
      </c>
      <c r="AS87" s="134">
        <f t="shared" si="24"/>
        <v>100</v>
      </c>
      <c r="AT87" s="134">
        <f t="shared" si="24"/>
        <v>10</v>
      </c>
      <c r="AU87" s="134">
        <f t="shared" si="24"/>
        <v>500</v>
      </c>
      <c r="AV87" s="134">
        <f t="shared" si="24"/>
        <v>100</v>
      </c>
      <c r="AW87" s="134">
        <f t="shared" si="24"/>
        <v>10</v>
      </c>
      <c r="AX87" s="134">
        <f t="shared" si="24"/>
        <v>900</v>
      </c>
      <c r="AY87" s="134">
        <f t="shared" si="24"/>
        <v>100</v>
      </c>
      <c r="AZ87" s="134">
        <f t="shared" si="24"/>
        <v>10</v>
      </c>
      <c r="BA87" s="134">
        <f t="shared" si="24"/>
        <v>0</v>
      </c>
      <c r="BB87" s="134">
        <f t="shared" si="24"/>
        <v>475000</v>
      </c>
      <c r="BC87" s="134">
        <f t="shared" si="24"/>
        <v>0</v>
      </c>
      <c r="BD87" s="134">
        <f t="shared" si="24"/>
        <v>50000</v>
      </c>
      <c r="BE87" s="134">
        <f t="shared" si="24"/>
        <v>0</v>
      </c>
      <c r="BF87" s="134">
        <f t="shared" si="24"/>
        <v>15000</v>
      </c>
      <c r="BG87" s="134">
        <f t="shared" si="24"/>
        <v>200000</v>
      </c>
      <c r="BH87" s="134">
        <f t="shared" si="24"/>
        <v>200000</v>
      </c>
      <c r="BI87" s="134">
        <f t="shared" si="24"/>
        <v>0</v>
      </c>
      <c r="BJ87" s="134">
        <f t="shared" si="24"/>
        <v>0</v>
      </c>
      <c r="BK87" s="134">
        <f t="shared" si="24"/>
        <v>10000</v>
      </c>
      <c r="BL87" s="134">
        <f t="shared" si="24"/>
        <v>0</v>
      </c>
      <c r="BM87" s="134">
        <f t="shared" si="24"/>
        <v>0</v>
      </c>
      <c r="BN87" s="134">
        <f t="shared" si="24"/>
        <v>530000</v>
      </c>
      <c r="BO87" s="134">
        <f t="shared" si="24"/>
        <v>100000</v>
      </c>
      <c r="BP87" s="134">
        <f t="shared" si="24"/>
        <v>0</v>
      </c>
      <c r="BQ87" s="134">
        <f t="shared" si="24"/>
        <v>0</v>
      </c>
      <c r="BR87" s="134">
        <f t="shared" si="24"/>
        <v>0</v>
      </c>
      <c r="BS87" s="134">
        <f t="shared" si="24"/>
        <v>0</v>
      </c>
      <c r="BT87" s="134">
        <f t="shared" si="24"/>
        <v>0</v>
      </c>
      <c r="BU87" s="134">
        <f t="shared" si="24"/>
        <v>0</v>
      </c>
      <c r="BV87" s="134">
        <f t="shared" si="24"/>
        <v>30000</v>
      </c>
      <c r="BW87" s="134">
        <f t="shared" si="24"/>
        <v>100000</v>
      </c>
      <c r="BX87" s="134">
        <f t="shared" si="24"/>
        <v>300000</v>
      </c>
      <c r="BY87" s="134">
        <f t="shared" si="24"/>
        <v>0</v>
      </c>
      <c r="BZ87" s="134">
        <f t="shared" si="24"/>
        <v>200100</v>
      </c>
      <c r="CA87" s="134">
        <f t="shared" si="24"/>
        <v>100</v>
      </c>
      <c r="CB87" s="134">
        <f t="shared" si="24"/>
        <v>50000</v>
      </c>
      <c r="CC87" s="134">
        <f t="shared" si="24"/>
        <v>50000</v>
      </c>
      <c r="CD87" s="134">
        <f t="shared" si="24"/>
        <v>0</v>
      </c>
      <c r="CE87" s="134">
        <f t="shared" si="24"/>
        <v>100000</v>
      </c>
      <c r="CF87" s="134">
        <f t="shared" si="24"/>
        <v>0</v>
      </c>
      <c r="CG87" s="134">
        <f t="shared" si="24"/>
        <v>200000</v>
      </c>
      <c r="CH87" s="134">
        <f t="shared" si="24"/>
        <v>100000</v>
      </c>
      <c r="CI87" s="134">
        <f t="shared" si="24"/>
        <v>100000</v>
      </c>
      <c r="CJ87" s="134">
        <f t="shared" si="24"/>
        <v>0</v>
      </c>
      <c r="CK87" s="134">
        <f t="shared" si="24"/>
        <v>651000</v>
      </c>
      <c r="CL87" s="134">
        <f t="shared" si="24"/>
        <v>500000</v>
      </c>
      <c r="CM87" s="134">
        <f t="shared" si="24"/>
        <v>151000</v>
      </c>
      <c r="CN87" s="134">
        <f t="shared" si="24"/>
        <v>0.30199999999999999</v>
      </c>
      <c r="CO87" s="134">
        <f t="shared" si="24"/>
        <v>25000</v>
      </c>
      <c r="CP87" s="134">
        <f t="shared" si="24"/>
        <v>0</v>
      </c>
      <c r="CQ87" s="134">
        <f t="shared" si="24"/>
        <v>0</v>
      </c>
      <c r="CR87" s="134">
        <f t="shared" si="24"/>
        <v>0</v>
      </c>
      <c r="CS87" s="134">
        <f t="shared" si="24"/>
        <v>0</v>
      </c>
      <c r="CT87" s="134">
        <f t="shared" si="24"/>
        <v>0</v>
      </c>
      <c r="CU87" s="134">
        <f t="shared" ref="CU87:CZ87" si="25">SUM(CU23:CU35)</f>
        <v>25000</v>
      </c>
      <c r="CV87" s="134">
        <f t="shared" si="25"/>
        <v>0</v>
      </c>
      <c r="CW87" s="134">
        <f t="shared" si="25"/>
        <v>0</v>
      </c>
      <c r="CX87" s="134">
        <f t="shared" si="25"/>
        <v>100</v>
      </c>
      <c r="CY87" s="134">
        <f t="shared" si="25"/>
        <v>34011600</v>
      </c>
      <c r="CZ87" s="134" t="e">
        <f t="shared" si="25"/>
        <v>#DIV/0!</v>
      </c>
    </row>
    <row r="88" spans="1:104" s="130" customFormat="1" ht="14.25" x14ac:dyDescent="0.2">
      <c r="A88" s="132"/>
      <c r="B88" s="129" t="s">
        <v>502</v>
      </c>
      <c r="C88" s="129"/>
      <c r="D88" s="129"/>
      <c r="E88" s="129"/>
      <c r="F88" s="129"/>
      <c r="G88" s="168">
        <f t="shared" ref="G88:AG88" si="26">G87*100/$CY$87/100</f>
        <v>2.5520704700749155E-2</v>
      </c>
      <c r="H88" s="168">
        <f t="shared" si="26"/>
        <v>1.9601155684139136E-2</v>
      </c>
      <c r="I88" s="168">
        <f t="shared" si="26"/>
        <v>2.9401733526208704E-2</v>
      </c>
      <c r="J88" s="168">
        <f t="shared" si="26"/>
        <v>8.8205200578626123E-5</v>
      </c>
      <c r="K88" s="168">
        <f t="shared" si="26"/>
        <v>5.8803467052417404E-5</v>
      </c>
      <c r="L88" s="168">
        <f t="shared" si="26"/>
        <v>5.9195490166100186E-3</v>
      </c>
      <c r="M88" s="168">
        <f t="shared" si="26"/>
        <v>8.8793235249150293E-9</v>
      </c>
      <c r="N88" s="168">
        <f t="shared" si="26"/>
        <v>0.91148314104599604</v>
      </c>
      <c r="O88" s="168">
        <f t="shared" si="26"/>
        <v>2.9401733526208704E-2</v>
      </c>
      <c r="P88" s="168">
        <f t="shared" si="26"/>
        <v>2.9401733526208705E-8</v>
      </c>
      <c r="Q88" s="168">
        <f t="shared" si="26"/>
        <v>2.9401733526208704E-2</v>
      </c>
      <c r="R88" s="168">
        <f t="shared" si="26"/>
        <v>0.8820520057862612</v>
      </c>
      <c r="S88" s="168">
        <f t="shared" si="26"/>
        <v>4.4102600289313062E-6</v>
      </c>
      <c r="T88" s="168">
        <f t="shared" si="26"/>
        <v>5.8803467052417416E-3</v>
      </c>
      <c r="U88" s="168">
        <f t="shared" si="26"/>
        <v>2.9401733526208705E-8</v>
      </c>
      <c r="V88" s="168">
        <f t="shared" si="26"/>
        <v>0</v>
      </c>
      <c r="W88" s="168">
        <f t="shared" si="26"/>
        <v>0</v>
      </c>
      <c r="X88" s="168">
        <f t="shared" si="26"/>
        <v>0</v>
      </c>
      <c r="Y88" s="168">
        <f t="shared" si="26"/>
        <v>0</v>
      </c>
      <c r="Z88" s="168">
        <f t="shared" si="26"/>
        <v>2.9401733526208702E-5</v>
      </c>
      <c r="AA88" s="168">
        <f t="shared" si="26"/>
        <v>1.4700866763104353E-6</v>
      </c>
      <c r="AB88" s="168">
        <f t="shared" si="26"/>
        <v>5.8803467052417406E-7</v>
      </c>
      <c r="AC88" s="168">
        <f t="shared" si="26"/>
        <v>2.9401733526208705E-8</v>
      </c>
      <c r="AD88" s="168">
        <f t="shared" si="26"/>
        <v>0</v>
      </c>
      <c r="AE88" s="168">
        <f t="shared" si="26"/>
        <v>0</v>
      </c>
      <c r="AF88" s="168">
        <f t="shared" si="26"/>
        <v>0</v>
      </c>
      <c r="AG88" s="168">
        <f t="shared" si="26"/>
        <v>0</v>
      </c>
      <c r="AH88" s="168"/>
      <c r="AI88" s="168">
        <f t="shared" ref="AI88:CT88" si="27">AI87*100/$CY$87/100</f>
        <v>1.6758988109938963E-3</v>
      </c>
      <c r="AJ88" s="168">
        <f t="shared" si="27"/>
        <v>2.9401733526208705E-8</v>
      </c>
      <c r="AK88" s="168">
        <f t="shared" si="27"/>
        <v>1.6758988109938963E-3</v>
      </c>
      <c r="AL88" s="168">
        <f t="shared" si="27"/>
        <v>1.293676275153183E-4</v>
      </c>
      <c r="AM88" s="168">
        <f t="shared" si="27"/>
        <v>5.8803467052417404E-5</v>
      </c>
      <c r="AN88" s="168">
        <f t="shared" si="27"/>
        <v>2.9401733526208706E-6</v>
      </c>
      <c r="AO88" s="168">
        <f t="shared" si="27"/>
        <v>2.9401733526208703E-7</v>
      </c>
      <c r="AP88" s="168">
        <f t="shared" si="27"/>
        <v>2.9401733526208706E-6</v>
      </c>
      <c r="AQ88" s="168">
        <f t="shared" si="27"/>
        <v>2.9401733526208703E-7</v>
      </c>
      <c r="AR88" s="168">
        <f t="shared" si="27"/>
        <v>2.9401733526208702E-5</v>
      </c>
      <c r="AS88" s="168">
        <f t="shared" si="27"/>
        <v>2.9401733526208706E-6</v>
      </c>
      <c r="AT88" s="168">
        <f t="shared" si="27"/>
        <v>2.9401733526208703E-7</v>
      </c>
      <c r="AU88" s="168">
        <f t="shared" si="27"/>
        <v>1.4700866763104351E-5</v>
      </c>
      <c r="AV88" s="168">
        <f t="shared" si="27"/>
        <v>2.9401733526208706E-6</v>
      </c>
      <c r="AW88" s="168">
        <f t="shared" si="27"/>
        <v>2.9401733526208703E-7</v>
      </c>
      <c r="AX88" s="168">
        <f t="shared" si="27"/>
        <v>2.6461560173587834E-5</v>
      </c>
      <c r="AY88" s="168">
        <f t="shared" si="27"/>
        <v>2.9401733526208706E-6</v>
      </c>
      <c r="AZ88" s="168">
        <f t="shared" si="27"/>
        <v>2.9401733526208703E-7</v>
      </c>
      <c r="BA88" s="168">
        <f t="shared" si="27"/>
        <v>0</v>
      </c>
      <c r="BB88" s="168">
        <f t="shared" si="27"/>
        <v>1.3965823424949135E-2</v>
      </c>
      <c r="BC88" s="168">
        <f t="shared" si="27"/>
        <v>0</v>
      </c>
      <c r="BD88" s="168">
        <f t="shared" si="27"/>
        <v>1.4700866763104354E-3</v>
      </c>
      <c r="BE88" s="168">
        <f t="shared" si="27"/>
        <v>0</v>
      </c>
      <c r="BF88" s="168">
        <f t="shared" si="27"/>
        <v>4.4102600289313058E-4</v>
      </c>
      <c r="BG88" s="168">
        <f t="shared" si="27"/>
        <v>5.8803467052417416E-3</v>
      </c>
      <c r="BH88" s="168">
        <f t="shared" si="27"/>
        <v>5.8803467052417416E-3</v>
      </c>
      <c r="BI88" s="168">
        <f t="shared" si="27"/>
        <v>0</v>
      </c>
      <c r="BJ88" s="168">
        <f t="shared" si="27"/>
        <v>0</v>
      </c>
      <c r="BK88" s="168">
        <f t="shared" si="27"/>
        <v>2.9401733526208707E-4</v>
      </c>
      <c r="BL88" s="168">
        <f t="shared" si="27"/>
        <v>0</v>
      </c>
      <c r="BM88" s="168">
        <f t="shared" si="27"/>
        <v>0</v>
      </c>
      <c r="BN88" s="168">
        <f t="shared" si="27"/>
        <v>1.5582918768890614E-2</v>
      </c>
      <c r="BO88" s="168">
        <f t="shared" si="27"/>
        <v>2.9401733526208708E-3</v>
      </c>
      <c r="BP88" s="168">
        <f t="shared" si="27"/>
        <v>0</v>
      </c>
      <c r="BQ88" s="168">
        <f t="shared" si="27"/>
        <v>0</v>
      </c>
      <c r="BR88" s="168">
        <f t="shared" si="27"/>
        <v>0</v>
      </c>
      <c r="BS88" s="168">
        <f t="shared" si="27"/>
        <v>0</v>
      </c>
      <c r="BT88" s="168">
        <f t="shared" si="27"/>
        <v>0</v>
      </c>
      <c r="BU88" s="168">
        <f t="shared" si="27"/>
        <v>0</v>
      </c>
      <c r="BV88" s="168">
        <f t="shared" si="27"/>
        <v>8.8205200578626115E-4</v>
      </c>
      <c r="BW88" s="168">
        <f t="shared" si="27"/>
        <v>2.9401733526208708E-3</v>
      </c>
      <c r="BX88" s="168">
        <f t="shared" si="27"/>
        <v>8.8205200578626124E-3</v>
      </c>
      <c r="BY88" s="168">
        <f t="shared" si="27"/>
        <v>0</v>
      </c>
      <c r="BZ88" s="168">
        <f t="shared" si="27"/>
        <v>5.8832868785943619E-3</v>
      </c>
      <c r="CA88" s="168">
        <f t="shared" si="27"/>
        <v>2.9401733526208706E-6</v>
      </c>
      <c r="CB88" s="168">
        <f t="shared" si="27"/>
        <v>1.4700866763104354E-3</v>
      </c>
      <c r="CC88" s="168">
        <f t="shared" si="27"/>
        <v>1.4700866763104354E-3</v>
      </c>
      <c r="CD88" s="168">
        <f t="shared" si="27"/>
        <v>0</v>
      </c>
      <c r="CE88" s="168">
        <f t="shared" si="27"/>
        <v>2.9401733526208708E-3</v>
      </c>
      <c r="CF88" s="168">
        <f t="shared" si="27"/>
        <v>0</v>
      </c>
      <c r="CG88" s="168">
        <f t="shared" si="27"/>
        <v>5.8803467052417416E-3</v>
      </c>
      <c r="CH88" s="168">
        <f t="shared" si="27"/>
        <v>2.9401733526208708E-3</v>
      </c>
      <c r="CI88" s="168">
        <f t="shared" si="27"/>
        <v>2.9401733526208708E-3</v>
      </c>
      <c r="CJ88" s="168">
        <f t="shared" si="27"/>
        <v>0</v>
      </c>
      <c r="CK88" s="168">
        <f t="shared" si="27"/>
        <v>1.9140528525561865E-2</v>
      </c>
      <c r="CL88" s="168">
        <f t="shared" si="27"/>
        <v>1.4700866763104352E-2</v>
      </c>
      <c r="CM88" s="168">
        <f t="shared" si="27"/>
        <v>4.4396617624575148E-3</v>
      </c>
      <c r="CN88" s="168">
        <f t="shared" si="27"/>
        <v>8.8793235249150293E-9</v>
      </c>
      <c r="CO88" s="168">
        <f t="shared" si="27"/>
        <v>7.350433381552177E-4</v>
      </c>
      <c r="CP88" s="168">
        <f t="shared" si="27"/>
        <v>0</v>
      </c>
      <c r="CQ88" s="168">
        <f t="shared" si="27"/>
        <v>0</v>
      </c>
      <c r="CR88" s="168">
        <f t="shared" si="27"/>
        <v>0</v>
      </c>
      <c r="CS88" s="168">
        <f t="shared" si="27"/>
        <v>0</v>
      </c>
      <c r="CT88" s="168">
        <f t="shared" si="27"/>
        <v>0</v>
      </c>
      <c r="CU88" s="168">
        <f t="shared" ref="CU88:CW88" si="28">CU87*100/$CY$87/100</f>
        <v>7.350433381552177E-4</v>
      </c>
      <c r="CV88" s="168">
        <f t="shared" si="28"/>
        <v>0</v>
      </c>
      <c r="CW88" s="168">
        <f t="shared" si="28"/>
        <v>0</v>
      </c>
      <c r="CX88" s="168">
        <f>CX87*100/$CY$87/100</f>
        <v>2.9401733526208706E-6</v>
      </c>
      <c r="CY88" s="168">
        <f>CY87*100/$CY$87/100</f>
        <v>1</v>
      </c>
      <c r="CZ88" s="128" t="e">
        <f>CY88/F88</f>
        <v>#DIV/0!</v>
      </c>
    </row>
    <row r="91" spans="1:104" ht="46.5" customHeight="1" x14ac:dyDescent="0.25">
      <c r="A91" s="138" t="s">
        <v>535</v>
      </c>
      <c r="CH91" s="124"/>
      <c r="CL91" s="118"/>
      <c r="CN91" s="124"/>
      <c r="CO91" s="118"/>
      <c r="CP91" s="124"/>
      <c r="CY91" s="118"/>
      <c r="CZ91" s="125"/>
    </row>
    <row r="92" spans="1:104" x14ac:dyDescent="0.2">
      <c r="CH92" s="124"/>
      <c r="CL92" s="118"/>
      <c r="CN92" s="124"/>
      <c r="CO92" s="118"/>
      <c r="CP92" s="124"/>
      <c r="CY92" s="118"/>
      <c r="CZ92" s="125"/>
    </row>
    <row r="93" spans="1:104" ht="60" x14ac:dyDescent="0.2">
      <c r="A93" s="140" t="s">
        <v>496</v>
      </c>
      <c r="B93" s="140" t="s">
        <v>547</v>
      </c>
      <c r="C93" s="140" t="s">
        <v>691</v>
      </c>
      <c r="D93" s="140" t="s">
        <v>522</v>
      </c>
      <c r="E93" s="140" t="s">
        <v>523</v>
      </c>
      <c r="F93" s="201" t="s">
        <v>739</v>
      </c>
      <c r="G93" s="140" t="s">
        <v>548</v>
      </c>
      <c r="H93" s="140" t="s">
        <v>737</v>
      </c>
      <c r="I93" s="140" t="s">
        <v>549</v>
      </c>
      <c r="K93" s="148"/>
      <c r="L93" s="148"/>
      <c r="CG93" s="118"/>
      <c r="CK93" s="124"/>
      <c r="CM93" s="118"/>
      <c r="CN93" s="124"/>
      <c r="CO93" s="118"/>
      <c r="CX93" s="125"/>
      <c r="CY93" s="124"/>
    </row>
    <row r="94" spans="1:104" ht="15" x14ac:dyDescent="0.2">
      <c r="A94" s="140"/>
      <c r="B94" s="140"/>
      <c r="C94" s="140"/>
      <c r="D94" s="140"/>
      <c r="E94" s="140"/>
      <c r="F94" s="200"/>
      <c r="G94" s="154"/>
      <c r="H94" s="140"/>
      <c r="I94" s="154"/>
      <c r="K94" s="149"/>
      <c r="L94" s="125"/>
      <c r="CG94" s="118"/>
      <c r="CK94" s="124"/>
      <c r="CM94" s="118"/>
      <c r="CN94" s="124"/>
      <c r="CO94" s="118"/>
      <c r="CX94" s="125"/>
      <c r="CY94" s="124"/>
    </row>
    <row r="95" spans="1:104" ht="15" x14ac:dyDescent="0.25">
      <c r="A95" s="141">
        <v>1</v>
      </c>
      <c r="B95" s="142"/>
      <c r="C95" s="142"/>
      <c r="D95" s="143"/>
      <c r="E95" s="143"/>
      <c r="F95" s="200"/>
      <c r="G95" s="144"/>
      <c r="H95" s="143"/>
      <c r="I95" s="154"/>
      <c r="K95" s="150"/>
      <c r="L95" s="151"/>
      <c r="CG95" s="118"/>
      <c r="CK95" s="124"/>
      <c r="CM95" s="118"/>
      <c r="CN95" s="124"/>
      <c r="CO95" s="118"/>
      <c r="CX95" s="125"/>
      <c r="CY95" s="124"/>
    </row>
    <row r="96" spans="1:104" ht="25.5" customHeight="1" x14ac:dyDescent="0.25">
      <c r="A96" s="167"/>
      <c r="B96" s="158" t="s">
        <v>258</v>
      </c>
      <c r="C96" s="158"/>
      <c r="D96" s="167"/>
      <c r="E96" s="146"/>
      <c r="F96" s="200"/>
      <c r="G96" s="147"/>
      <c r="H96" s="146"/>
      <c r="I96" s="154"/>
      <c r="K96" s="152"/>
      <c r="L96" s="152"/>
      <c r="CG96" s="118"/>
      <c r="CK96" s="124"/>
      <c r="CM96" s="118"/>
      <c r="CN96" s="124"/>
      <c r="CO96" s="118"/>
      <c r="CX96" s="125"/>
      <c r="CY96" s="124"/>
    </row>
    <row r="97" spans="1:9" x14ac:dyDescent="0.2">
      <c r="F97"/>
    </row>
    <row r="98" spans="1:9" ht="36" customHeight="1" x14ac:dyDescent="0.25">
      <c r="A98" s="138" t="s">
        <v>741</v>
      </c>
      <c r="F98"/>
    </row>
    <row r="99" spans="1:9" x14ac:dyDescent="0.2">
      <c r="F99"/>
    </row>
    <row r="100" spans="1:9" ht="60" x14ac:dyDescent="0.2">
      <c r="A100" s="140" t="s">
        <v>496</v>
      </c>
      <c r="B100" s="140" t="s">
        <v>538</v>
      </c>
      <c r="C100" s="201" t="s">
        <v>430</v>
      </c>
      <c r="D100" s="201" t="s">
        <v>527</v>
      </c>
      <c r="E100" s="140" t="s">
        <v>491</v>
      </c>
      <c r="F100" s="140" t="s">
        <v>431</v>
      </c>
      <c r="G100" s="202" t="s">
        <v>537</v>
      </c>
      <c r="H100" s="140" t="s">
        <v>737</v>
      </c>
      <c r="I100" s="140" t="s">
        <v>549</v>
      </c>
    </row>
    <row r="101" spans="1:9" x14ac:dyDescent="0.2">
      <c r="A101" s="141">
        <v>1</v>
      </c>
      <c r="B101" s="156"/>
      <c r="C101" s="200">
        <v>5</v>
      </c>
      <c r="D101" s="200"/>
      <c r="E101" s="157">
        <v>100</v>
      </c>
      <c r="F101" s="156">
        <v>10</v>
      </c>
      <c r="G101" s="166">
        <f>IF(F101=0,0,C101*E101/F101)</f>
        <v>50</v>
      </c>
      <c r="H101" s="156"/>
      <c r="I101" s="154"/>
    </row>
    <row r="102" spans="1:9" ht="15" x14ac:dyDescent="0.2">
      <c r="A102" s="139"/>
      <c r="B102" s="158" t="s">
        <v>258</v>
      </c>
      <c r="C102" s="200"/>
      <c r="D102" s="200"/>
      <c r="E102" s="159"/>
      <c r="F102" s="160"/>
      <c r="G102" s="166">
        <f>IF(F102=0,0,E102/F102)</f>
        <v>0</v>
      </c>
      <c r="H102" s="160"/>
      <c r="I102" s="154"/>
    </row>
    <row r="103" spans="1:9" x14ac:dyDescent="0.2">
      <c r="F103"/>
    </row>
    <row r="104" spans="1:9" ht="44.25" customHeight="1" x14ac:dyDescent="0.25">
      <c r="A104" s="138" t="s">
        <v>526</v>
      </c>
      <c r="F104"/>
    </row>
    <row r="105" spans="1:9" x14ac:dyDescent="0.2">
      <c r="F105"/>
    </row>
    <row r="106" spans="1:9" ht="60" x14ac:dyDescent="0.2">
      <c r="A106" s="140" t="s">
        <v>496</v>
      </c>
      <c r="B106" s="140" t="s">
        <v>539</v>
      </c>
      <c r="C106" s="201" t="s">
        <v>430</v>
      </c>
      <c r="D106" s="201" t="s">
        <v>527</v>
      </c>
      <c r="E106" s="140" t="s">
        <v>540</v>
      </c>
      <c r="F106" s="140" t="s">
        <v>529</v>
      </c>
      <c r="G106" s="140" t="s">
        <v>527</v>
      </c>
      <c r="H106" s="140" t="s">
        <v>737</v>
      </c>
      <c r="I106" s="140" t="s">
        <v>549</v>
      </c>
    </row>
    <row r="107" spans="1:9" x14ac:dyDescent="0.2">
      <c r="A107" s="141">
        <v>1</v>
      </c>
      <c r="B107" s="117"/>
      <c r="C107" s="200"/>
      <c r="D107" s="200"/>
      <c r="E107" s="153"/>
      <c r="F107" s="153"/>
      <c r="G107" s="161"/>
      <c r="H107" s="153"/>
      <c r="I107" s="154"/>
    </row>
    <row r="108" spans="1:9" x14ac:dyDescent="0.2">
      <c r="A108" s="145"/>
      <c r="B108" s="162" t="s">
        <v>528</v>
      </c>
      <c r="C108" s="200"/>
      <c r="D108" s="200"/>
      <c r="E108" s="163"/>
      <c r="F108" s="165"/>
      <c r="G108" s="164"/>
      <c r="H108" s="165"/>
      <c r="I108" s="154"/>
    </row>
    <row r="109" spans="1:9" x14ac:dyDescent="0.2">
      <c r="F109"/>
    </row>
    <row r="110" spans="1:9" ht="15" x14ac:dyDescent="0.25">
      <c r="A110" s="138" t="s">
        <v>530</v>
      </c>
      <c r="F110"/>
    </row>
    <row r="111" spans="1:9" x14ac:dyDescent="0.2">
      <c r="F111"/>
    </row>
    <row r="112" spans="1:9" ht="60" x14ac:dyDescent="0.2">
      <c r="A112" s="140" t="s">
        <v>496</v>
      </c>
      <c r="B112" s="140" t="s">
        <v>541</v>
      </c>
      <c r="C112" s="201" t="s">
        <v>430</v>
      </c>
      <c r="D112" s="201" t="s">
        <v>527</v>
      </c>
      <c r="E112" s="140" t="s">
        <v>491</v>
      </c>
      <c r="F112" s="140" t="s">
        <v>542</v>
      </c>
      <c r="G112" s="202" t="s">
        <v>543</v>
      </c>
      <c r="H112" s="140" t="s">
        <v>737</v>
      </c>
      <c r="I112" s="140" t="s">
        <v>549</v>
      </c>
    </row>
    <row r="113" spans="1:9" x14ac:dyDescent="0.2">
      <c r="A113" s="141">
        <v>1</v>
      </c>
      <c r="B113" s="156"/>
      <c r="C113" s="200"/>
      <c r="D113" s="200"/>
      <c r="E113" s="157"/>
      <c r="F113" s="156"/>
      <c r="G113" s="154"/>
      <c r="H113" s="156"/>
      <c r="I113" s="154"/>
    </row>
    <row r="114" spans="1:9" ht="15" x14ac:dyDescent="0.2">
      <c r="A114" s="139"/>
      <c r="B114" s="158" t="s">
        <v>258</v>
      </c>
      <c r="C114" s="200"/>
      <c r="D114" s="200"/>
      <c r="E114" s="159"/>
      <c r="F114" s="160"/>
      <c r="G114" s="154"/>
      <c r="H114" s="160"/>
      <c r="I114" s="154"/>
    </row>
    <row r="115" spans="1:9" x14ac:dyDescent="0.2">
      <c r="F115"/>
    </row>
    <row r="116" spans="1:9" ht="15" x14ac:dyDescent="0.25">
      <c r="A116" s="138" t="s">
        <v>532</v>
      </c>
      <c r="F116"/>
    </row>
    <row r="117" spans="1:9" x14ac:dyDescent="0.2">
      <c r="F117"/>
    </row>
    <row r="118" spans="1:9" ht="60" x14ac:dyDescent="0.2">
      <c r="A118" s="140" t="s">
        <v>496</v>
      </c>
      <c r="B118" s="140" t="s">
        <v>544</v>
      </c>
      <c r="C118" s="201" t="s">
        <v>430</v>
      </c>
      <c r="D118" s="201" t="s">
        <v>527</v>
      </c>
      <c r="E118" s="140" t="s">
        <v>491</v>
      </c>
      <c r="F118" s="140" t="s">
        <v>542</v>
      </c>
      <c r="G118" s="202" t="s">
        <v>545</v>
      </c>
      <c r="H118" s="140" t="s">
        <v>737</v>
      </c>
      <c r="I118" s="140" t="s">
        <v>549</v>
      </c>
    </row>
    <row r="119" spans="1:9" x14ac:dyDescent="0.2">
      <c r="A119" s="141">
        <v>1</v>
      </c>
      <c r="B119" s="156"/>
      <c r="C119" s="200"/>
      <c r="D119" s="200"/>
      <c r="E119" s="157"/>
      <c r="F119" s="156"/>
      <c r="G119" s="154"/>
      <c r="H119" s="156"/>
      <c r="I119" s="154"/>
    </row>
    <row r="120" spans="1:9" ht="15" x14ac:dyDescent="0.2">
      <c r="A120" s="139"/>
      <c r="B120" s="158" t="s">
        <v>258</v>
      </c>
      <c r="C120" s="200"/>
      <c r="D120" s="200"/>
      <c r="E120" s="159"/>
      <c r="F120" s="160"/>
      <c r="G120" s="154"/>
      <c r="H120" s="160"/>
      <c r="I120" s="154"/>
    </row>
    <row r="121" spans="1:9" x14ac:dyDescent="0.2">
      <c r="F121"/>
    </row>
    <row r="122" spans="1:9" x14ac:dyDescent="0.2">
      <c r="F122"/>
    </row>
    <row r="123" spans="1:9" ht="15" x14ac:dyDescent="0.25">
      <c r="A123" s="138" t="s">
        <v>533</v>
      </c>
      <c r="F123"/>
    </row>
    <row r="124" spans="1:9" x14ac:dyDescent="0.2">
      <c r="F124"/>
    </row>
    <row r="125" spans="1:9" ht="60" x14ac:dyDescent="0.2">
      <c r="A125" s="140" t="s">
        <v>496</v>
      </c>
      <c r="B125" s="140" t="s">
        <v>546</v>
      </c>
      <c r="C125" s="201" t="s">
        <v>430</v>
      </c>
      <c r="D125" s="201" t="s">
        <v>527</v>
      </c>
      <c r="E125" s="140" t="s">
        <v>491</v>
      </c>
      <c r="F125" s="202" t="s">
        <v>545</v>
      </c>
      <c r="G125" s="204"/>
      <c r="H125" s="140" t="s">
        <v>737</v>
      </c>
      <c r="I125" s="140" t="s">
        <v>549</v>
      </c>
    </row>
    <row r="126" spans="1:9" x14ac:dyDescent="0.2">
      <c r="A126" s="141">
        <v>1</v>
      </c>
      <c r="B126" s="156"/>
      <c r="C126" s="200"/>
      <c r="D126" s="200"/>
      <c r="E126" s="157"/>
      <c r="F126" s="156"/>
      <c r="G126" s="154"/>
      <c r="H126" s="156"/>
      <c r="I126" s="154"/>
    </row>
    <row r="127" spans="1:9" ht="15" x14ac:dyDescent="0.2">
      <c r="A127" s="139"/>
      <c r="B127" s="158" t="s">
        <v>258</v>
      </c>
      <c r="C127" s="200"/>
      <c r="D127" s="200"/>
      <c r="E127" s="159"/>
      <c r="F127" s="160"/>
      <c r="G127" s="154"/>
      <c r="H127" s="160"/>
      <c r="I127" s="154"/>
    </row>
    <row r="128" spans="1:9" x14ac:dyDescent="0.2">
      <c r="F128"/>
    </row>
    <row r="129" spans="1:103" x14ac:dyDescent="0.2">
      <c r="F129"/>
    </row>
    <row r="130" spans="1:103" ht="15" x14ac:dyDescent="0.25">
      <c r="A130" s="138" t="s">
        <v>536</v>
      </c>
      <c r="F130"/>
    </row>
    <row r="131" spans="1:103" x14ac:dyDescent="0.2">
      <c r="F131"/>
    </row>
    <row r="132" spans="1:103" ht="30" x14ac:dyDescent="0.2">
      <c r="A132" s="140" t="s">
        <v>496</v>
      </c>
      <c r="B132" s="140" t="s">
        <v>547</v>
      </c>
      <c r="C132" s="140" t="s">
        <v>691</v>
      </c>
      <c r="D132" s="140" t="s">
        <v>522</v>
      </c>
      <c r="E132" s="140" t="s">
        <v>523</v>
      </c>
      <c r="F132" s="201" t="s">
        <v>738</v>
      </c>
      <c r="G132" s="140" t="s">
        <v>548</v>
      </c>
      <c r="H132" s="140" t="s">
        <v>549</v>
      </c>
      <c r="I132"/>
      <c r="CG132" s="118"/>
      <c r="CK132" s="124"/>
      <c r="CM132" s="118"/>
      <c r="CN132" s="124"/>
      <c r="CO132" s="118"/>
      <c r="CX132" s="125"/>
      <c r="CY132" s="124"/>
    </row>
    <row r="133" spans="1:103" ht="15" x14ac:dyDescent="0.2">
      <c r="A133" s="140"/>
      <c r="B133" s="140"/>
      <c r="C133" s="140"/>
      <c r="D133" s="140"/>
      <c r="E133" s="140"/>
      <c r="F133" s="200"/>
      <c r="G133" s="154"/>
      <c r="H133" s="154"/>
      <c r="I133"/>
      <c r="CG133" s="118"/>
      <c r="CK133" s="124"/>
      <c r="CM133" s="118"/>
      <c r="CN133" s="124"/>
      <c r="CO133" s="118"/>
      <c r="CX133" s="125"/>
      <c r="CY133" s="124"/>
    </row>
    <row r="134" spans="1:103" x14ac:dyDescent="0.2">
      <c r="A134" s="141">
        <v>1</v>
      </c>
      <c r="B134" s="142"/>
      <c r="C134" s="142"/>
      <c r="D134" s="143"/>
      <c r="E134" s="143"/>
      <c r="F134" s="200"/>
      <c r="G134" s="144"/>
      <c r="H134" s="154"/>
      <c r="I134"/>
      <c r="CG134" s="118"/>
      <c r="CK134" s="124"/>
      <c r="CM134" s="118"/>
      <c r="CN134" s="124"/>
      <c r="CO134" s="118"/>
      <c r="CX134" s="125"/>
      <c r="CY134" s="124"/>
    </row>
    <row r="135" spans="1:103" ht="15" x14ac:dyDescent="0.25">
      <c r="A135" s="167"/>
      <c r="B135" s="158" t="s">
        <v>258</v>
      </c>
      <c r="C135" s="158"/>
      <c r="D135" s="167"/>
      <c r="E135" s="146"/>
      <c r="F135" s="200"/>
      <c r="G135" s="147"/>
      <c r="H135" s="154"/>
      <c r="I135"/>
      <c r="CG135" s="118"/>
      <c r="CK135" s="124"/>
      <c r="CM135" s="118"/>
      <c r="CN135" s="124"/>
      <c r="CO135" s="118"/>
      <c r="CX135" s="125"/>
      <c r="CY135" s="124"/>
    </row>
  </sheetData>
  <autoFilter ref="A22:CZ22"/>
  <mergeCells count="87">
    <mergeCell ref="CW20:CW21"/>
    <mergeCell ref="CQ20:CQ21"/>
    <mergeCell ref="CR20:CR21"/>
    <mergeCell ref="CS20:CS21"/>
    <mergeCell ref="CT20:CT21"/>
    <mergeCell ref="CU20:CU21"/>
    <mergeCell ref="CV20:CV21"/>
    <mergeCell ref="CP20:CP21"/>
    <mergeCell ref="CD20:CD21"/>
    <mergeCell ref="CE20:CE21"/>
    <mergeCell ref="CF20:CF21"/>
    <mergeCell ref="CG20:CG21"/>
    <mergeCell ref="CH20:CH21"/>
    <mergeCell ref="CI20:CI21"/>
    <mergeCell ref="CJ20:CJ21"/>
    <mergeCell ref="CK20:CK21"/>
    <mergeCell ref="CL20:CL21"/>
    <mergeCell ref="CM20:CN20"/>
    <mergeCell ref="CO20:CO21"/>
    <mergeCell ref="BN20:BN21"/>
    <mergeCell ref="BO20:BO21"/>
    <mergeCell ref="BP20:BP21"/>
    <mergeCell ref="CC20:CC21"/>
    <mergeCell ref="BR20:BR21"/>
    <mergeCell ref="BS20:BS21"/>
    <mergeCell ref="BT20:BT21"/>
    <mergeCell ref="BU20:BU21"/>
    <mergeCell ref="BV20:BV21"/>
    <mergeCell ref="BW20:BW21"/>
    <mergeCell ref="BX20:BX21"/>
    <mergeCell ref="BY20:BY21"/>
    <mergeCell ref="BZ20:BZ21"/>
    <mergeCell ref="CA20:CA21"/>
    <mergeCell ref="CB20:CB21"/>
    <mergeCell ref="CO19:CW19"/>
    <mergeCell ref="R20:U20"/>
    <mergeCell ref="V20:Y20"/>
    <mergeCell ref="Z20:AC20"/>
    <mergeCell ref="AD20:AG20"/>
    <mergeCell ref="AH20:AH21"/>
    <mergeCell ref="BE20:BE21"/>
    <mergeCell ref="AJ20:AJ21"/>
    <mergeCell ref="AK20:AK21"/>
    <mergeCell ref="AL20:AL21"/>
    <mergeCell ref="AM20:AQ20"/>
    <mergeCell ref="AR20:AT20"/>
    <mergeCell ref="AU20:AW20"/>
    <mergeCell ref="AX20:AZ20"/>
    <mergeCell ref="BA20:BA21"/>
    <mergeCell ref="BB20:BB21"/>
    <mergeCell ref="BN19:BY19"/>
    <mergeCell ref="AI20:AI21"/>
    <mergeCell ref="BZ19:CF19"/>
    <mergeCell ref="CG19:CJ19"/>
    <mergeCell ref="CK19:CN19"/>
    <mergeCell ref="BC20:BC21"/>
    <mergeCell ref="BD20:BD21"/>
    <mergeCell ref="BQ20:BQ21"/>
    <mergeCell ref="BF20:BF21"/>
    <mergeCell ref="BG20:BG21"/>
    <mergeCell ref="BH20:BH21"/>
    <mergeCell ref="BI20:BI21"/>
    <mergeCell ref="BJ20:BJ21"/>
    <mergeCell ref="BK20:BK21"/>
    <mergeCell ref="BL20:BL21"/>
    <mergeCell ref="BM20:BM21"/>
    <mergeCell ref="H19:M19"/>
    <mergeCell ref="N19:AG19"/>
    <mergeCell ref="AI19:AK19"/>
    <mergeCell ref="AL19:BA19"/>
    <mergeCell ref="BB19:BM19"/>
    <mergeCell ref="H18:AK18"/>
    <mergeCell ref="AL18:CW18"/>
    <mergeCell ref="CY18:CY21"/>
    <mergeCell ref="CZ18:CZ21"/>
    <mergeCell ref="A19:A21"/>
    <mergeCell ref="B19:B21"/>
    <mergeCell ref="C19:C21"/>
    <mergeCell ref="D19:D21"/>
    <mergeCell ref="E19:E21"/>
    <mergeCell ref="F19:F21"/>
    <mergeCell ref="CX19:CX21"/>
    <mergeCell ref="G20:G21"/>
    <mergeCell ref="H20:K20"/>
    <mergeCell ref="L20:M20"/>
    <mergeCell ref="N20:N21"/>
    <mergeCell ref="O20:Q2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1" manualBreakCount="1">
    <brk id="88" max="16383" man="1"/>
  </rowBreaks>
  <colBreaks count="2" manualBreakCount="2">
    <brk id="11" max="224" man="1"/>
    <brk id="68" max="22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F82"/>
  <sheetViews>
    <sheetView topLeftCell="A22" zoomScaleNormal="100" zoomScaleSheetLayoutView="50" workbookViewId="0">
      <selection activeCell="D53" sqref="D53"/>
    </sheetView>
  </sheetViews>
  <sheetFormatPr defaultColWidth="15.140625" defaultRowHeight="12.75" x14ac:dyDescent="0.2"/>
  <cols>
    <col min="1" max="2" width="15.42578125" customWidth="1"/>
    <col min="3" max="3" width="33.7109375" customWidth="1"/>
    <col min="4" max="4" width="60.140625" customWidth="1"/>
    <col min="5" max="5" width="25.140625" customWidth="1"/>
    <col min="6" max="8" width="16.7109375" customWidth="1"/>
    <col min="9" max="9" width="14.140625" customWidth="1"/>
    <col min="10" max="11" width="15.5703125" customWidth="1"/>
    <col min="12" max="14" width="18.28515625" customWidth="1"/>
    <col min="15" max="15" width="15.5703125" customWidth="1"/>
    <col min="16" max="16" width="14.42578125" customWidth="1"/>
    <col min="17" max="17" width="17.5703125" bestFit="1" customWidth="1"/>
    <col min="18" max="18" width="16.28515625" bestFit="1" customWidth="1"/>
    <col min="19" max="19" width="14.42578125" customWidth="1"/>
    <col min="20" max="20" width="16.28515625" bestFit="1" customWidth="1"/>
    <col min="21" max="21" width="17.5703125" bestFit="1" customWidth="1"/>
    <col min="22" max="22" width="14.42578125" customWidth="1"/>
    <col min="23" max="23" width="14.5703125" bestFit="1" customWidth="1"/>
    <col min="24" max="43" width="14.42578125" customWidth="1"/>
    <col min="44" max="55" width="15.5703125" customWidth="1"/>
    <col min="56" max="59" width="14.42578125" customWidth="1"/>
    <col min="60" max="60" width="14.5703125" bestFit="1" customWidth="1"/>
    <col min="61" max="64" width="14.42578125" customWidth="1"/>
    <col min="65" max="66" width="14.5703125" bestFit="1" customWidth="1"/>
    <col min="67" max="71" width="14.42578125" customWidth="1"/>
    <col min="72" max="72" width="14.5703125" bestFit="1" customWidth="1"/>
    <col min="73" max="73" width="24.5703125" customWidth="1"/>
    <col min="74" max="80" width="14.42578125" customWidth="1"/>
    <col min="81" max="82" width="14.5703125" bestFit="1" customWidth="1"/>
    <col min="83" max="83" width="14.42578125" customWidth="1"/>
    <col min="84" max="84" width="14.5703125" bestFit="1" customWidth="1"/>
    <col min="85" max="88" width="14.42578125" customWidth="1"/>
    <col min="89" max="89" width="14.5703125" bestFit="1" customWidth="1"/>
    <col min="90" max="90" width="14.42578125" customWidth="1"/>
    <col min="91" max="93" width="14.5703125" bestFit="1" customWidth="1"/>
    <col min="94" max="94" width="14.42578125" customWidth="1"/>
    <col min="95" max="96" width="15.5703125" customWidth="1"/>
    <col min="97" max="97" width="14.5703125" bestFit="1" customWidth="1"/>
    <col min="98" max="99" width="14.42578125" customWidth="1"/>
    <col min="100" max="100" width="15.140625" customWidth="1"/>
    <col min="101" max="108" width="15.5703125" customWidth="1"/>
    <col min="109" max="109" width="17.5703125" bestFit="1" customWidth="1"/>
    <col min="110" max="110" width="16.7109375" customWidth="1"/>
  </cols>
  <sheetData>
    <row r="1" spans="2:21" ht="14.25" x14ac:dyDescent="0.2">
      <c r="B1" s="130" t="s">
        <v>724</v>
      </c>
    </row>
    <row r="2" spans="2:21" ht="14.25" x14ac:dyDescent="0.2">
      <c r="B2" s="130"/>
    </row>
    <row r="3" spans="2:21" ht="14.25" x14ac:dyDescent="0.2">
      <c r="B3" s="130" t="s">
        <v>725</v>
      </c>
    </row>
    <row r="4" spans="2:21" ht="14.25" x14ac:dyDescent="0.2">
      <c r="B4" s="130" t="s">
        <v>726</v>
      </c>
    </row>
    <row r="5" spans="2:21" ht="14.25" x14ac:dyDescent="0.2">
      <c r="B5" s="130" t="s">
        <v>727</v>
      </c>
    </row>
    <row r="6" spans="2:21" ht="14.25" x14ac:dyDescent="0.2">
      <c r="B6" s="130" t="s">
        <v>728</v>
      </c>
    </row>
    <row r="7" spans="2:21" ht="14.25" x14ac:dyDescent="0.2">
      <c r="B7" s="130"/>
      <c r="P7" s="133" t="s">
        <v>505</v>
      </c>
      <c r="Q7" s="173"/>
      <c r="R7" s="173"/>
      <c r="S7" s="173"/>
      <c r="T7" s="173"/>
      <c r="U7" s="173"/>
    </row>
    <row r="8" spans="2:21" ht="14.25" x14ac:dyDescent="0.2">
      <c r="B8" s="130" t="s">
        <v>510</v>
      </c>
      <c r="P8" s="130"/>
    </row>
    <row r="9" spans="2:21" ht="14.25" x14ac:dyDescent="0.2">
      <c r="B9" s="130" t="s">
        <v>511</v>
      </c>
      <c r="P9" s="137" t="s">
        <v>534</v>
      </c>
      <c r="Q9" s="174"/>
      <c r="R9" s="174"/>
      <c r="S9" s="174"/>
      <c r="T9" s="174"/>
      <c r="U9" s="174"/>
    </row>
    <row r="10" spans="2:21" ht="14.25" x14ac:dyDescent="0.2">
      <c r="B10" s="130" t="s">
        <v>512</v>
      </c>
      <c r="P10" s="130"/>
    </row>
    <row r="11" spans="2:21" ht="14.25" x14ac:dyDescent="0.2">
      <c r="B11" s="130"/>
      <c r="P11" s="155" t="s">
        <v>524</v>
      </c>
      <c r="Q11" s="175"/>
      <c r="R11" s="175"/>
      <c r="S11" s="175"/>
      <c r="T11" s="175"/>
      <c r="U11" s="175"/>
    </row>
    <row r="12" spans="2:21" ht="14.25" x14ac:dyDescent="0.2">
      <c r="B12" s="130" t="s">
        <v>513</v>
      </c>
    </row>
    <row r="13" spans="2:21" ht="14.25" x14ac:dyDescent="0.2">
      <c r="B13" s="130" t="s">
        <v>514</v>
      </c>
    </row>
    <row r="14" spans="2:21" ht="14.25" x14ac:dyDescent="0.2">
      <c r="B14" s="130" t="s">
        <v>515</v>
      </c>
    </row>
    <row r="15" spans="2:21" ht="14.25" x14ac:dyDescent="0.2">
      <c r="B15" s="130" t="s">
        <v>516</v>
      </c>
    </row>
    <row r="17" spans="1:110" s="130" customFormat="1" ht="15" x14ac:dyDescent="0.25">
      <c r="B17" s="138" t="s">
        <v>521</v>
      </c>
      <c r="CN17" s="126"/>
      <c r="CO17" s="126"/>
      <c r="CP17" s="126"/>
      <c r="CQ17" s="126"/>
      <c r="CT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31"/>
    </row>
    <row r="18" spans="1:110" s="126" customFormat="1" ht="15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275" t="s">
        <v>498</v>
      </c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 t="s">
        <v>489</v>
      </c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5"/>
      <c r="CV18" s="275"/>
      <c r="CW18" s="275"/>
      <c r="CX18" s="275"/>
      <c r="CY18" s="275"/>
      <c r="CZ18" s="275"/>
      <c r="DA18" s="275"/>
      <c r="DB18" s="275"/>
      <c r="DC18" s="275"/>
      <c r="DD18" s="199"/>
      <c r="DE18" s="276" t="s">
        <v>258</v>
      </c>
      <c r="DF18" s="277" t="s">
        <v>552</v>
      </c>
    </row>
    <row r="19" spans="1:110" s="126" customFormat="1" ht="36" customHeight="1" x14ac:dyDescent="0.2">
      <c r="A19" s="274" t="s">
        <v>736</v>
      </c>
      <c r="B19" s="273" t="s">
        <v>707</v>
      </c>
      <c r="C19" s="273" t="s">
        <v>705</v>
      </c>
      <c r="D19" s="273" t="s">
        <v>704</v>
      </c>
      <c r="E19" s="273" t="s">
        <v>495</v>
      </c>
      <c r="F19" s="273" t="s">
        <v>729</v>
      </c>
      <c r="G19" s="273"/>
      <c r="H19" s="273"/>
      <c r="I19" s="273" t="s">
        <v>550</v>
      </c>
      <c r="J19" s="198"/>
      <c r="K19" s="271" t="s">
        <v>497</v>
      </c>
      <c r="L19" s="271"/>
      <c r="M19" s="271"/>
      <c r="N19" s="271"/>
      <c r="O19" s="271"/>
      <c r="P19" s="271"/>
      <c r="Q19" s="271" t="s">
        <v>492</v>
      </c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2" t="s">
        <v>717</v>
      </c>
      <c r="AL19" s="271"/>
      <c r="AM19" s="271"/>
      <c r="AN19" s="271"/>
      <c r="AO19" s="271" t="s">
        <v>520</v>
      </c>
      <c r="AP19" s="271"/>
      <c r="AQ19" s="271"/>
      <c r="AR19" s="271" t="s">
        <v>493</v>
      </c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 t="s">
        <v>447</v>
      </c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 t="s">
        <v>459</v>
      </c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 t="s">
        <v>494</v>
      </c>
      <c r="CG19" s="271"/>
      <c r="CH19" s="271"/>
      <c r="CI19" s="271"/>
      <c r="CJ19" s="271"/>
      <c r="CK19" s="271"/>
      <c r="CL19" s="271"/>
      <c r="CM19" s="271" t="s">
        <v>478</v>
      </c>
      <c r="CN19" s="271"/>
      <c r="CO19" s="271"/>
      <c r="CP19" s="271"/>
      <c r="CQ19" s="271" t="s">
        <v>500</v>
      </c>
      <c r="CR19" s="271"/>
      <c r="CS19" s="271"/>
      <c r="CT19" s="271"/>
      <c r="CU19" s="271" t="s">
        <v>480</v>
      </c>
      <c r="CV19" s="271"/>
      <c r="CW19" s="271"/>
      <c r="CX19" s="271"/>
      <c r="CY19" s="271"/>
      <c r="CZ19" s="271"/>
      <c r="DA19" s="271"/>
      <c r="DB19" s="271"/>
      <c r="DC19" s="271"/>
      <c r="DD19" s="271" t="s">
        <v>251</v>
      </c>
      <c r="DE19" s="276"/>
      <c r="DF19" s="276"/>
    </row>
    <row r="20" spans="1:110" s="126" customFormat="1" ht="55.5" customHeight="1" x14ac:dyDescent="0.2">
      <c r="A20" s="274"/>
      <c r="B20" s="273"/>
      <c r="C20" s="273"/>
      <c r="D20" s="273"/>
      <c r="E20" s="273"/>
      <c r="F20" s="273" t="s">
        <v>3</v>
      </c>
      <c r="G20" s="273" t="s">
        <v>706</v>
      </c>
      <c r="H20" s="273"/>
      <c r="I20" s="273"/>
      <c r="J20" s="273" t="s">
        <v>490</v>
      </c>
      <c r="K20" s="271" t="s">
        <v>517</v>
      </c>
      <c r="L20" s="271"/>
      <c r="M20" s="271"/>
      <c r="N20" s="271"/>
      <c r="O20" s="271" t="s">
        <v>71</v>
      </c>
      <c r="P20" s="271"/>
      <c r="Q20" s="271" t="s">
        <v>490</v>
      </c>
      <c r="R20" s="271" t="s">
        <v>733</v>
      </c>
      <c r="S20" s="271"/>
      <c r="T20" s="271"/>
      <c r="U20" s="274" t="s">
        <v>714</v>
      </c>
      <c r="V20" s="274"/>
      <c r="W20" s="274"/>
      <c r="X20" s="274"/>
      <c r="Y20" s="271" t="s">
        <v>715</v>
      </c>
      <c r="Z20" s="271"/>
      <c r="AA20" s="271"/>
      <c r="AB20" s="271"/>
      <c r="AC20" s="271" t="s">
        <v>531</v>
      </c>
      <c r="AD20" s="271"/>
      <c r="AE20" s="271"/>
      <c r="AF20" s="271"/>
      <c r="AG20" s="271" t="s">
        <v>716</v>
      </c>
      <c r="AH20" s="271"/>
      <c r="AI20" s="271"/>
      <c r="AJ20" s="271"/>
      <c r="AK20" s="271" t="s">
        <v>490</v>
      </c>
      <c r="AL20" s="271" t="s">
        <v>718</v>
      </c>
      <c r="AM20" s="271" t="s">
        <v>719</v>
      </c>
      <c r="AN20" s="278" t="s">
        <v>732</v>
      </c>
      <c r="AO20" s="271" t="s">
        <v>490</v>
      </c>
      <c r="AP20" s="271" t="s">
        <v>430</v>
      </c>
      <c r="AQ20" s="271" t="s">
        <v>491</v>
      </c>
      <c r="AR20" s="271" t="s">
        <v>490</v>
      </c>
      <c r="AS20" s="271" t="s">
        <v>432</v>
      </c>
      <c r="AT20" s="271"/>
      <c r="AU20" s="271"/>
      <c r="AV20" s="271"/>
      <c r="AW20" s="271"/>
      <c r="AX20" s="271" t="s">
        <v>437</v>
      </c>
      <c r="AY20" s="271"/>
      <c r="AZ20" s="271"/>
      <c r="BA20" s="271" t="s">
        <v>440</v>
      </c>
      <c r="BB20" s="271"/>
      <c r="BC20" s="271"/>
      <c r="BD20" s="271" t="s">
        <v>443</v>
      </c>
      <c r="BE20" s="271"/>
      <c r="BF20" s="271"/>
      <c r="BG20" s="272" t="s">
        <v>446</v>
      </c>
      <c r="BH20" s="271" t="s">
        <v>490</v>
      </c>
      <c r="BI20" s="271" t="s">
        <v>448</v>
      </c>
      <c r="BJ20" s="271" t="s">
        <v>449</v>
      </c>
      <c r="BK20" s="271" t="s">
        <v>450</v>
      </c>
      <c r="BL20" s="271" t="s">
        <v>451</v>
      </c>
      <c r="BM20" s="271" t="s">
        <v>452</v>
      </c>
      <c r="BN20" s="271" t="s">
        <v>720</v>
      </c>
      <c r="BO20" s="271" t="s">
        <v>454</v>
      </c>
      <c r="BP20" s="271" t="s">
        <v>455</v>
      </c>
      <c r="BQ20" s="271" t="s">
        <v>456</v>
      </c>
      <c r="BR20" s="271" t="s">
        <v>457</v>
      </c>
      <c r="BS20" s="271" t="s">
        <v>458</v>
      </c>
      <c r="BT20" s="271" t="s">
        <v>490</v>
      </c>
      <c r="BU20" s="271" t="s">
        <v>721</v>
      </c>
      <c r="BV20" s="271" t="s">
        <v>461</v>
      </c>
      <c r="BW20" s="271" t="s">
        <v>462</v>
      </c>
      <c r="BX20" s="271" t="s">
        <v>463</v>
      </c>
      <c r="BY20" s="271" t="s">
        <v>464</v>
      </c>
      <c r="BZ20" s="271" t="s">
        <v>465</v>
      </c>
      <c r="CA20" s="271" t="s">
        <v>466</v>
      </c>
      <c r="CB20" s="271" t="s">
        <v>467</v>
      </c>
      <c r="CC20" s="271" t="s">
        <v>468</v>
      </c>
      <c r="CD20" s="271" t="s">
        <v>469</v>
      </c>
      <c r="CE20" s="271" t="s">
        <v>470</v>
      </c>
      <c r="CF20" s="271" t="s">
        <v>490</v>
      </c>
      <c r="CG20" s="271" t="s">
        <v>499</v>
      </c>
      <c r="CH20" s="271" t="s">
        <v>471</v>
      </c>
      <c r="CI20" s="271" t="s">
        <v>472</v>
      </c>
      <c r="CJ20" s="271" t="s">
        <v>473</v>
      </c>
      <c r="CK20" s="271" t="s">
        <v>474</v>
      </c>
      <c r="CL20" s="271" t="s">
        <v>475</v>
      </c>
      <c r="CM20" s="271" t="s">
        <v>490</v>
      </c>
      <c r="CN20" s="271" t="s">
        <v>479</v>
      </c>
      <c r="CO20" s="271" t="s">
        <v>476</v>
      </c>
      <c r="CP20" s="271" t="s">
        <v>477</v>
      </c>
      <c r="CQ20" s="271" t="s">
        <v>490</v>
      </c>
      <c r="CR20" s="271" t="s">
        <v>517</v>
      </c>
      <c r="CS20" s="271" t="s">
        <v>71</v>
      </c>
      <c r="CT20" s="271"/>
      <c r="CU20" s="271" t="s">
        <v>490</v>
      </c>
      <c r="CV20" s="271" t="s">
        <v>481</v>
      </c>
      <c r="CW20" s="271" t="s">
        <v>482</v>
      </c>
      <c r="CX20" s="271" t="s">
        <v>483</v>
      </c>
      <c r="CY20" s="271" t="s">
        <v>484</v>
      </c>
      <c r="CZ20" s="271" t="s">
        <v>485</v>
      </c>
      <c r="DA20" s="271" t="s">
        <v>486</v>
      </c>
      <c r="DB20" s="271" t="s">
        <v>487</v>
      </c>
      <c r="DC20" s="271" t="s">
        <v>722</v>
      </c>
      <c r="DD20" s="271"/>
      <c r="DE20" s="276"/>
      <c r="DF20" s="276"/>
    </row>
    <row r="21" spans="1:110" s="171" customFormat="1" ht="135" x14ac:dyDescent="0.2">
      <c r="A21" s="274"/>
      <c r="B21" s="273"/>
      <c r="C21" s="273"/>
      <c r="D21" s="273"/>
      <c r="E21" s="273"/>
      <c r="F21" s="273"/>
      <c r="G21" s="198" t="s">
        <v>730</v>
      </c>
      <c r="H21" s="198" t="s">
        <v>731</v>
      </c>
      <c r="I21" s="273"/>
      <c r="J21" s="273"/>
      <c r="K21" s="170" t="s">
        <v>490</v>
      </c>
      <c r="L21" s="197" t="s">
        <v>426</v>
      </c>
      <c r="M21" s="197" t="s">
        <v>427</v>
      </c>
      <c r="N21" s="197" t="s">
        <v>428</v>
      </c>
      <c r="O21" s="170" t="s">
        <v>490</v>
      </c>
      <c r="P21" s="197" t="s">
        <v>429</v>
      </c>
      <c r="Q21" s="271"/>
      <c r="R21" s="170" t="s">
        <v>490</v>
      </c>
      <c r="S21" s="197" t="s">
        <v>430</v>
      </c>
      <c r="T21" s="197" t="s">
        <v>537</v>
      </c>
      <c r="U21" s="170" t="s">
        <v>490</v>
      </c>
      <c r="V21" s="197" t="s">
        <v>430</v>
      </c>
      <c r="W21" s="197" t="s">
        <v>491</v>
      </c>
      <c r="X21" s="197" t="s">
        <v>431</v>
      </c>
      <c r="Y21" s="170" t="s">
        <v>490</v>
      </c>
      <c r="Z21" s="197" t="s">
        <v>430</v>
      </c>
      <c r="AA21" s="197" t="s">
        <v>491</v>
      </c>
      <c r="AB21" s="197" t="s">
        <v>431</v>
      </c>
      <c r="AC21" s="170" t="s">
        <v>490</v>
      </c>
      <c r="AD21" s="197" t="s">
        <v>430</v>
      </c>
      <c r="AE21" s="197" t="s">
        <v>491</v>
      </c>
      <c r="AF21" s="197" t="s">
        <v>431</v>
      </c>
      <c r="AG21" s="170" t="s">
        <v>490</v>
      </c>
      <c r="AH21" s="197" t="s">
        <v>430</v>
      </c>
      <c r="AI21" s="197" t="s">
        <v>491</v>
      </c>
      <c r="AJ21" s="197" t="s">
        <v>431</v>
      </c>
      <c r="AK21" s="271"/>
      <c r="AL21" s="271"/>
      <c r="AM21" s="271"/>
      <c r="AN21" s="279"/>
      <c r="AO21" s="271"/>
      <c r="AP21" s="271"/>
      <c r="AQ21" s="271"/>
      <c r="AR21" s="271"/>
      <c r="AS21" s="170" t="s">
        <v>490</v>
      </c>
      <c r="AT21" s="197" t="s">
        <v>433</v>
      </c>
      <c r="AU21" s="197" t="s">
        <v>434</v>
      </c>
      <c r="AV21" s="197" t="s">
        <v>435</v>
      </c>
      <c r="AW21" s="197" t="s">
        <v>436</v>
      </c>
      <c r="AX21" s="170" t="s">
        <v>490</v>
      </c>
      <c r="AY21" s="197" t="s">
        <v>438</v>
      </c>
      <c r="AZ21" s="197" t="s">
        <v>439</v>
      </c>
      <c r="BA21" s="170" t="s">
        <v>490</v>
      </c>
      <c r="BB21" s="197" t="s">
        <v>441</v>
      </c>
      <c r="BC21" s="197" t="s">
        <v>442</v>
      </c>
      <c r="BD21" s="170" t="s">
        <v>490</v>
      </c>
      <c r="BE21" s="197" t="s">
        <v>444</v>
      </c>
      <c r="BF21" s="197" t="s">
        <v>445</v>
      </c>
      <c r="BG21" s="272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170" t="s">
        <v>30</v>
      </c>
      <c r="CT21" s="197" t="s">
        <v>429</v>
      </c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6"/>
      <c r="DF21" s="276"/>
    </row>
    <row r="22" spans="1:110" s="171" customFormat="1" ht="15" x14ac:dyDescent="0.2">
      <c r="A22" s="185">
        <v>1</v>
      </c>
      <c r="B22" s="185">
        <v>2</v>
      </c>
      <c r="C22" s="185">
        <v>3</v>
      </c>
      <c r="D22" s="185">
        <v>4</v>
      </c>
      <c r="E22" s="185">
        <v>5</v>
      </c>
      <c r="F22" s="185">
        <v>6</v>
      </c>
      <c r="G22" s="185">
        <v>7</v>
      </c>
      <c r="H22" s="185">
        <v>8</v>
      </c>
      <c r="I22" s="185">
        <v>9</v>
      </c>
      <c r="J22" s="185">
        <v>10</v>
      </c>
      <c r="K22" s="185">
        <v>11</v>
      </c>
      <c r="L22" s="185">
        <v>12</v>
      </c>
      <c r="M22" s="185">
        <v>13</v>
      </c>
      <c r="N22" s="185">
        <v>14</v>
      </c>
      <c r="O22" s="185">
        <v>15</v>
      </c>
      <c r="P22" s="185">
        <v>16</v>
      </c>
      <c r="Q22" s="185">
        <v>17</v>
      </c>
      <c r="R22" s="185">
        <v>18</v>
      </c>
      <c r="S22" s="185">
        <v>19</v>
      </c>
      <c r="T22" s="185">
        <v>20</v>
      </c>
      <c r="U22" s="185">
        <v>21</v>
      </c>
      <c r="V22" s="185">
        <v>22</v>
      </c>
      <c r="W22" s="185">
        <v>23</v>
      </c>
      <c r="X22" s="185">
        <v>24</v>
      </c>
      <c r="Y22" s="185">
        <v>25</v>
      </c>
      <c r="Z22" s="185">
        <v>26</v>
      </c>
      <c r="AA22" s="185">
        <v>27</v>
      </c>
      <c r="AB22" s="185">
        <v>28</v>
      </c>
      <c r="AC22" s="185">
        <v>29</v>
      </c>
      <c r="AD22" s="185">
        <v>30</v>
      </c>
      <c r="AE22" s="185">
        <v>31</v>
      </c>
      <c r="AF22" s="185">
        <v>32</v>
      </c>
      <c r="AG22" s="185">
        <v>33</v>
      </c>
      <c r="AH22" s="185">
        <v>34</v>
      </c>
      <c r="AI22" s="185">
        <v>35</v>
      </c>
      <c r="AJ22" s="185">
        <v>36</v>
      </c>
      <c r="AK22" s="185">
        <v>37</v>
      </c>
      <c r="AL22" s="185">
        <v>38</v>
      </c>
      <c r="AM22" s="185">
        <v>39</v>
      </c>
      <c r="AN22" s="185">
        <v>40</v>
      </c>
      <c r="AO22" s="185">
        <v>41</v>
      </c>
      <c r="AP22" s="185">
        <v>42</v>
      </c>
      <c r="AQ22" s="185">
        <v>43</v>
      </c>
      <c r="AR22" s="185">
        <v>44</v>
      </c>
      <c r="AS22" s="185">
        <v>45</v>
      </c>
      <c r="AT22" s="185">
        <v>46</v>
      </c>
      <c r="AU22" s="185">
        <v>47</v>
      </c>
      <c r="AV22" s="185">
        <v>48</v>
      </c>
      <c r="AW22" s="185">
        <v>49</v>
      </c>
      <c r="AX22" s="185">
        <v>50</v>
      </c>
      <c r="AY22" s="185">
        <v>51</v>
      </c>
      <c r="AZ22" s="185">
        <v>52</v>
      </c>
      <c r="BA22" s="185">
        <v>53</v>
      </c>
      <c r="BB22" s="185">
        <v>54</v>
      </c>
      <c r="BC22" s="185">
        <v>55</v>
      </c>
      <c r="BD22" s="185">
        <v>56</v>
      </c>
      <c r="BE22" s="185">
        <v>57</v>
      </c>
      <c r="BF22" s="185">
        <v>58</v>
      </c>
      <c r="BG22" s="185">
        <v>59</v>
      </c>
      <c r="BH22" s="185">
        <v>60</v>
      </c>
      <c r="BI22" s="185">
        <v>61</v>
      </c>
      <c r="BJ22" s="185">
        <v>62</v>
      </c>
      <c r="BK22" s="185">
        <v>63</v>
      </c>
      <c r="BL22" s="185">
        <v>64</v>
      </c>
      <c r="BM22" s="185">
        <v>65</v>
      </c>
      <c r="BN22" s="185">
        <v>66</v>
      </c>
      <c r="BO22" s="185">
        <v>67</v>
      </c>
      <c r="BP22" s="185">
        <v>68</v>
      </c>
      <c r="BQ22" s="185">
        <v>69</v>
      </c>
      <c r="BR22" s="185">
        <v>70</v>
      </c>
      <c r="BS22" s="185">
        <v>71</v>
      </c>
      <c r="BT22" s="185">
        <v>72</v>
      </c>
      <c r="BU22" s="185">
        <v>73</v>
      </c>
      <c r="BV22" s="185">
        <v>74</v>
      </c>
      <c r="BW22" s="185">
        <v>75</v>
      </c>
      <c r="BX22" s="185">
        <v>76</v>
      </c>
      <c r="BY22" s="185">
        <v>77</v>
      </c>
      <c r="BZ22" s="185">
        <v>78</v>
      </c>
      <c r="CA22" s="185">
        <v>79</v>
      </c>
      <c r="CB22" s="185">
        <v>80</v>
      </c>
      <c r="CC22" s="185">
        <v>81</v>
      </c>
      <c r="CD22" s="185">
        <v>82</v>
      </c>
      <c r="CE22" s="185">
        <v>83</v>
      </c>
      <c r="CF22" s="185">
        <v>84</v>
      </c>
      <c r="CG22" s="185">
        <v>85</v>
      </c>
      <c r="CH22" s="185">
        <v>86</v>
      </c>
      <c r="CI22" s="185">
        <v>87</v>
      </c>
      <c r="CJ22" s="185">
        <v>88</v>
      </c>
      <c r="CK22" s="185">
        <v>89</v>
      </c>
      <c r="CL22" s="185">
        <v>90</v>
      </c>
      <c r="CM22" s="185">
        <v>91</v>
      </c>
      <c r="CN22" s="185">
        <v>92</v>
      </c>
      <c r="CO22" s="185">
        <v>93</v>
      </c>
      <c r="CP22" s="185">
        <v>94</v>
      </c>
      <c r="CQ22" s="185">
        <v>95</v>
      </c>
      <c r="CR22" s="185">
        <v>96</v>
      </c>
      <c r="CS22" s="185">
        <v>97</v>
      </c>
      <c r="CT22" s="185">
        <v>98</v>
      </c>
      <c r="CU22" s="185">
        <v>99</v>
      </c>
      <c r="CV22" s="185">
        <v>100</v>
      </c>
      <c r="CW22" s="185">
        <v>101</v>
      </c>
      <c r="CX22" s="185">
        <v>102</v>
      </c>
      <c r="CY22" s="185">
        <v>103</v>
      </c>
      <c r="CZ22" s="185">
        <v>104</v>
      </c>
      <c r="DA22" s="185">
        <v>105</v>
      </c>
      <c r="DB22" s="185">
        <v>106</v>
      </c>
      <c r="DC22" s="185">
        <v>107</v>
      </c>
      <c r="DD22" s="185">
        <v>108</v>
      </c>
      <c r="DE22" s="185">
        <v>109</v>
      </c>
      <c r="DF22" s="185">
        <v>110</v>
      </c>
    </row>
    <row r="23" spans="1:110" s="126" customFormat="1" ht="28.5" x14ac:dyDescent="0.2">
      <c r="A23" s="186">
        <v>611</v>
      </c>
      <c r="B23" s="187" t="s">
        <v>696</v>
      </c>
      <c r="C23" s="188" t="s">
        <v>692</v>
      </c>
      <c r="D23" s="188" t="s">
        <v>693</v>
      </c>
      <c r="E23" s="188"/>
      <c r="F23" s="188"/>
      <c r="G23" s="188"/>
      <c r="H23" s="188"/>
      <c r="I23" s="188">
        <v>2920</v>
      </c>
      <c r="J23" s="176">
        <f>K23+O23</f>
        <v>868000</v>
      </c>
      <c r="K23" s="177">
        <f>L23/M23*N23</f>
        <v>666666.66666666663</v>
      </c>
      <c r="L23" s="190">
        <v>1000000</v>
      </c>
      <c r="M23" s="191">
        <v>3000</v>
      </c>
      <c r="N23" s="191">
        <v>2000</v>
      </c>
      <c r="O23" s="178">
        <f t="shared" ref="O23:O31" si="0">K23*P23</f>
        <v>201333.33333333331</v>
      </c>
      <c r="P23" s="192">
        <v>0.30199999999999999</v>
      </c>
      <c r="Q23" s="178">
        <f>R23+U23+Y23+AC23+AG23</f>
        <v>31001000</v>
      </c>
      <c r="R23" s="178">
        <f t="shared" ref="R23:R31" si="1">S23*T23</f>
        <v>1000000</v>
      </c>
      <c r="S23" s="191">
        <v>1</v>
      </c>
      <c r="T23" s="189">
        <v>1000000</v>
      </c>
      <c r="U23" s="179">
        <f>IF(X23=0,0,V23*W23/X23)</f>
        <v>30000000</v>
      </c>
      <c r="V23" s="191">
        <v>150</v>
      </c>
      <c r="W23" s="191">
        <v>200000</v>
      </c>
      <c r="X23" s="191">
        <v>1</v>
      </c>
      <c r="Y23" s="179">
        <f>IF(AB23=0,0,Z23*AA23/AB23)</f>
        <v>0</v>
      </c>
      <c r="Z23" s="191">
        <v>0</v>
      </c>
      <c r="AA23" s="191">
        <v>0</v>
      </c>
      <c r="AB23" s="191">
        <v>0</v>
      </c>
      <c r="AC23" s="179">
        <f>IF(AF23=0,0,AD23*AE23/AF23)</f>
        <v>1000</v>
      </c>
      <c r="AD23" s="191">
        <v>50</v>
      </c>
      <c r="AE23" s="191">
        <v>20</v>
      </c>
      <c r="AF23" s="191">
        <v>1</v>
      </c>
      <c r="AG23" s="179">
        <f>IF(AJ23=0,0,AH23*AI23/AJ23)</f>
        <v>0</v>
      </c>
      <c r="AH23" s="191">
        <v>0</v>
      </c>
      <c r="AI23" s="191">
        <v>0</v>
      </c>
      <c r="AJ23" s="191">
        <v>0</v>
      </c>
      <c r="AK23" s="179">
        <f t="shared" ref="AK23:AK31" si="2">AL23+AM23+AN23</f>
        <v>0</v>
      </c>
      <c r="AL23" s="191"/>
      <c r="AM23" s="191"/>
      <c r="AN23" s="191"/>
      <c r="AO23" s="179">
        <f>AP23*AQ23</f>
        <v>57000</v>
      </c>
      <c r="AP23" s="191">
        <v>1</v>
      </c>
      <c r="AQ23" s="191">
        <v>57000</v>
      </c>
      <c r="AR23" s="177">
        <f>AS23+AX23+BA23+BD23+BG23</f>
        <v>4400</v>
      </c>
      <c r="AS23" s="177">
        <f>(AT23*AU23+AV23*AW23)*(1-BG23)</f>
        <v>2000</v>
      </c>
      <c r="AT23" s="189">
        <v>100</v>
      </c>
      <c r="AU23" s="189">
        <v>10</v>
      </c>
      <c r="AV23" s="189">
        <v>100</v>
      </c>
      <c r="AW23" s="189">
        <v>10</v>
      </c>
      <c r="AX23" s="177">
        <f>AY23*AZ23*(1-BG23)</f>
        <v>1000</v>
      </c>
      <c r="AY23" s="189">
        <v>100</v>
      </c>
      <c r="AZ23" s="189">
        <v>10</v>
      </c>
      <c r="BA23" s="177">
        <f>BB23*BC23*0.5*(1-BG23)</f>
        <v>500</v>
      </c>
      <c r="BB23" s="189">
        <v>100</v>
      </c>
      <c r="BC23" s="189">
        <v>10</v>
      </c>
      <c r="BD23" s="179">
        <f>BE23*BF23*0.9*(1-BG23)</f>
        <v>900</v>
      </c>
      <c r="BE23" s="191">
        <v>100</v>
      </c>
      <c r="BF23" s="191">
        <v>10</v>
      </c>
      <c r="BG23" s="193">
        <v>0</v>
      </c>
      <c r="BH23" s="179">
        <f>BI23+BJ23+BK23+BL23+BM23+BN23+BO23+BP23+BQ23+BR23+BS23</f>
        <v>475000</v>
      </c>
      <c r="BI23" s="191">
        <v>0</v>
      </c>
      <c r="BJ23" s="191">
        <v>50000</v>
      </c>
      <c r="BK23" s="191">
        <v>0</v>
      </c>
      <c r="BL23" s="191">
        <v>15000</v>
      </c>
      <c r="BM23" s="191">
        <v>200000</v>
      </c>
      <c r="BN23" s="191">
        <v>200000</v>
      </c>
      <c r="BO23" s="191">
        <v>0</v>
      </c>
      <c r="BP23" s="191">
        <v>0</v>
      </c>
      <c r="BQ23" s="191">
        <v>10000</v>
      </c>
      <c r="BR23" s="191">
        <v>0</v>
      </c>
      <c r="BS23" s="191">
        <v>0</v>
      </c>
      <c r="BT23" s="179">
        <f>BU23+BV23+BW23+BX23+BY23+BZ23+CA23+CB23+CC23+CD23+CE23</f>
        <v>530000</v>
      </c>
      <c r="BU23" s="191">
        <v>100000</v>
      </c>
      <c r="BV23" s="191">
        <v>0</v>
      </c>
      <c r="BW23" s="191">
        <v>0</v>
      </c>
      <c r="BX23" s="191">
        <v>0</v>
      </c>
      <c r="BY23" s="191">
        <v>0</v>
      </c>
      <c r="BZ23" s="191">
        <v>0</v>
      </c>
      <c r="CA23" s="191">
        <v>0</v>
      </c>
      <c r="CB23" s="191">
        <v>30000</v>
      </c>
      <c r="CC23" s="191">
        <v>100000</v>
      </c>
      <c r="CD23" s="191">
        <v>300000</v>
      </c>
      <c r="CE23" s="191">
        <v>0</v>
      </c>
      <c r="CF23" s="179">
        <f>CG23+CH23+CI23+CJ23+CK23+CL23</f>
        <v>200100</v>
      </c>
      <c r="CG23" s="191">
        <v>100</v>
      </c>
      <c r="CH23" s="191">
        <v>50000</v>
      </c>
      <c r="CI23" s="191">
        <v>50000</v>
      </c>
      <c r="CJ23" s="191">
        <v>0</v>
      </c>
      <c r="CK23" s="191">
        <v>100000</v>
      </c>
      <c r="CL23" s="191">
        <v>0</v>
      </c>
      <c r="CM23" s="179">
        <f>CN23+CO23+CP23</f>
        <v>200000</v>
      </c>
      <c r="CN23" s="191">
        <v>100000</v>
      </c>
      <c r="CO23" s="191">
        <v>100000</v>
      </c>
      <c r="CP23" s="191">
        <v>0</v>
      </c>
      <c r="CQ23" s="178">
        <f>CR23+CS23</f>
        <v>651000</v>
      </c>
      <c r="CR23" s="189">
        <v>500000</v>
      </c>
      <c r="CS23" s="179">
        <f t="shared" ref="CS23:CS31" si="3">CR23*CT23</f>
        <v>151000</v>
      </c>
      <c r="CT23" s="192">
        <v>0.30199999999999999</v>
      </c>
      <c r="CU23" s="179">
        <f>CV23+CW23+CX23+CY23+CZ23+DA23+DB23+DC23</f>
        <v>25000</v>
      </c>
      <c r="CV23" s="191">
        <v>0</v>
      </c>
      <c r="CW23" s="191">
        <v>0</v>
      </c>
      <c r="CX23" s="191">
        <v>0</v>
      </c>
      <c r="CY23" s="191">
        <v>0</v>
      </c>
      <c r="CZ23" s="191">
        <v>0</v>
      </c>
      <c r="DA23" s="191">
        <v>25000</v>
      </c>
      <c r="DB23" s="191">
        <v>0</v>
      </c>
      <c r="DC23" s="191">
        <v>0</v>
      </c>
      <c r="DD23" s="191">
        <v>100</v>
      </c>
      <c r="DE23" s="178">
        <f t="shared" ref="DE23:DE31" si="4">J23+Q23+AK23+AO23+AR23+BH23+BT23+CF23+CM23+CQ23+CU23+DD23</f>
        <v>34011600</v>
      </c>
      <c r="DF23" s="178">
        <f>DE23/I23</f>
        <v>11647.808219178081</v>
      </c>
    </row>
    <row r="24" spans="1:110" s="126" customFormat="1" ht="42.75" x14ac:dyDescent="0.2">
      <c r="A24" s="186">
        <v>611</v>
      </c>
      <c r="B24" s="187" t="s">
        <v>697</v>
      </c>
      <c r="C24" s="188" t="s">
        <v>692</v>
      </c>
      <c r="D24" s="188" t="s">
        <v>708</v>
      </c>
      <c r="E24" s="188"/>
      <c r="F24" s="188"/>
      <c r="G24" s="188"/>
      <c r="H24" s="188"/>
      <c r="I24" s="188"/>
      <c r="J24" s="176">
        <f t="shared" ref="J24:J31" si="5">K24+O24</f>
        <v>0</v>
      </c>
      <c r="K24" s="179"/>
      <c r="L24" s="191"/>
      <c r="M24" s="191"/>
      <c r="N24" s="191"/>
      <c r="O24" s="178">
        <f t="shared" si="0"/>
        <v>0</v>
      </c>
      <c r="P24" s="193"/>
      <c r="Q24" s="179">
        <f t="shared" ref="Q24:Q31" si="6">R24+U24+Y24+AC24+AG24</f>
        <v>0</v>
      </c>
      <c r="R24" s="178">
        <f t="shared" si="1"/>
        <v>0</v>
      </c>
      <c r="S24" s="191"/>
      <c r="T24" s="191"/>
      <c r="U24" s="179">
        <f t="shared" ref="U24:U31" si="7">IF(X24=0,0,V24*W24/X24)</f>
        <v>0</v>
      </c>
      <c r="V24" s="191"/>
      <c r="W24" s="191"/>
      <c r="X24" s="191"/>
      <c r="Y24" s="179">
        <f t="shared" ref="Y24:Y31" si="8">IF(AB24=0,0,Z24*AA24/AB24)</f>
        <v>0</v>
      </c>
      <c r="Z24" s="191"/>
      <c r="AA24" s="191"/>
      <c r="AB24" s="191"/>
      <c r="AC24" s="179">
        <f t="shared" ref="AC24:AC31" si="9">IF(AF24=0,0,AD24*AE24/AF24)</f>
        <v>0</v>
      </c>
      <c r="AD24" s="191"/>
      <c r="AE24" s="191"/>
      <c r="AF24" s="191"/>
      <c r="AG24" s="179">
        <f t="shared" ref="AG24:AG31" si="10">IF(AJ24=0,0,AH24*AI24/AJ24)</f>
        <v>0</v>
      </c>
      <c r="AH24" s="191"/>
      <c r="AI24" s="191"/>
      <c r="AJ24" s="191"/>
      <c r="AK24" s="179">
        <f t="shared" si="2"/>
        <v>0</v>
      </c>
      <c r="AL24" s="191"/>
      <c r="AM24" s="191"/>
      <c r="AN24" s="191"/>
      <c r="AO24" s="179">
        <f t="shared" ref="AO24:AO31" si="11">AP24*AQ24</f>
        <v>0</v>
      </c>
      <c r="AP24" s="191"/>
      <c r="AQ24" s="191"/>
      <c r="AR24" s="177">
        <f t="shared" ref="AR24:AR31" si="12">AS24+AX24+BA24+BD24+BG24</f>
        <v>0</v>
      </c>
      <c r="AS24" s="177">
        <f t="shared" ref="AS24:AS31" si="13">(AT24*AU24+AV24*AW24)*(1-BG24)</f>
        <v>0</v>
      </c>
      <c r="AT24" s="191"/>
      <c r="AU24" s="191"/>
      <c r="AV24" s="191"/>
      <c r="AW24" s="191"/>
      <c r="AX24" s="177">
        <f t="shared" ref="AX24:AX31" si="14">AY24*AZ24*(1-BG24)</f>
        <v>0</v>
      </c>
      <c r="AY24" s="191"/>
      <c r="AZ24" s="191"/>
      <c r="BA24" s="177">
        <f t="shared" ref="BA24:BA31" si="15">BB24*BC24*0.5*(1-BG24)</f>
        <v>0</v>
      </c>
      <c r="BB24" s="191"/>
      <c r="BC24" s="191"/>
      <c r="BD24" s="179">
        <f t="shared" ref="BD24:BD31" si="16">BE24*BF24*0.9*(1-BG24)</f>
        <v>0</v>
      </c>
      <c r="BE24" s="191"/>
      <c r="BF24" s="191"/>
      <c r="BG24" s="193"/>
      <c r="BH24" s="179">
        <f t="shared" ref="BH24:BH31" si="17">BI24+BJ24+BK24+BL24+BM24+BN24+BO24+BP24+BQ24+BR24+BS24</f>
        <v>0</v>
      </c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79">
        <f t="shared" ref="BT24:BT31" si="18">BU24+BV24+BW24+BX24+BY24+BZ24+CA24+CB24+CC24+CD24+CE24</f>
        <v>0</v>
      </c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79">
        <f t="shared" ref="CF24:CF31" si="19">CH24+CI24+CJ24+CK24+CL24</f>
        <v>0</v>
      </c>
      <c r="CG24" s="191"/>
      <c r="CH24" s="191"/>
      <c r="CI24" s="191"/>
      <c r="CJ24" s="191"/>
      <c r="CK24" s="191"/>
      <c r="CL24" s="191"/>
      <c r="CM24" s="179">
        <f t="shared" ref="CM24:CM31" si="20">CN24+CO24+CP24</f>
        <v>0</v>
      </c>
      <c r="CN24" s="191"/>
      <c r="CO24" s="191"/>
      <c r="CP24" s="191"/>
      <c r="CQ24" s="178">
        <f t="shared" ref="CQ24:CQ31" si="21">CR24+CS24</f>
        <v>0</v>
      </c>
      <c r="CR24" s="191"/>
      <c r="CS24" s="179">
        <f t="shared" si="3"/>
        <v>0</v>
      </c>
      <c r="CT24" s="191"/>
      <c r="CU24" s="179">
        <f t="shared" ref="CU24:CU31" si="22">CV24+CW24+CX24+CY24+CZ24+DA24+DB24+DC24</f>
        <v>0</v>
      </c>
      <c r="CV24" s="191"/>
      <c r="CW24" s="191"/>
      <c r="CX24" s="191"/>
      <c r="CY24" s="191"/>
      <c r="CZ24" s="191"/>
      <c r="DA24" s="191"/>
      <c r="DB24" s="191"/>
      <c r="DC24" s="191"/>
      <c r="DD24" s="191"/>
      <c r="DE24" s="178">
        <f t="shared" si="4"/>
        <v>0</v>
      </c>
      <c r="DF24" s="178" t="e">
        <f t="shared" ref="DF24:DF30" si="23">DE24/I24</f>
        <v>#DIV/0!</v>
      </c>
    </row>
    <row r="25" spans="1:110" s="126" customFormat="1" ht="42.75" x14ac:dyDescent="0.2">
      <c r="A25" s="186">
        <v>611</v>
      </c>
      <c r="B25" s="187" t="s">
        <v>698</v>
      </c>
      <c r="C25" s="188" t="s">
        <v>692</v>
      </c>
      <c r="D25" s="188" t="s">
        <v>709</v>
      </c>
      <c r="E25" s="188"/>
      <c r="F25" s="188"/>
      <c r="G25" s="188"/>
      <c r="H25" s="188"/>
      <c r="I25" s="188"/>
      <c r="J25" s="176">
        <f t="shared" si="5"/>
        <v>0</v>
      </c>
      <c r="K25" s="179"/>
      <c r="L25" s="191"/>
      <c r="M25" s="191"/>
      <c r="N25" s="191"/>
      <c r="O25" s="178">
        <f t="shared" si="0"/>
        <v>0</v>
      </c>
      <c r="P25" s="193"/>
      <c r="Q25" s="179">
        <f t="shared" si="6"/>
        <v>0</v>
      </c>
      <c r="R25" s="178">
        <f t="shared" si="1"/>
        <v>0</v>
      </c>
      <c r="S25" s="191"/>
      <c r="T25" s="191"/>
      <c r="U25" s="179">
        <f t="shared" si="7"/>
        <v>0</v>
      </c>
      <c r="V25" s="191"/>
      <c r="W25" s="191"/>
      <c r="X25" s="191"/>
      <c r="Y25" s="179">
        <f t="shared" si="8"/>
        <v>0</v>
      </c>
      <c r="Z25" s="191"/>
      <c r="AA25" s="191"/>
      <c r="AB25" s="191"/>
      <c r="AC25" s="179">
        <f t="shared" si="9"/>
        <v>0</v>
      </c>
      <c r="AD25" s="191"/>
      <c r="AE25" s="191"/>
      <c r="AF25" s="191"/>
      <c r="AG25" s="179">
        <f t="shared" si="10"/>
        <v>0</v>
      </c>
      <c r="AH25" s="191"/>
      <c r="AI25" s="191"/>
      <c r="AJ25" s="191"/>
      <c r="AK25" s="179">
        <f t="shared" si="2"/>
        <v>0</v>
      </c>
      <c r="AL25" s="191"/>
      <c r="AM25" s="191"/>
      <c r="AN25" s="191"/>
      <c r="AO25" s="179">
        <f t="shared" si="11"/>
        <v>0</v>
      </c>
      <c r="AP25" s="191"/>
      <c r="AQ25" s="191"/>
      <c r="AR25" s="177">
        <f t="shared" si="12"/>
        <v>0</v>
      </c>
      <c r="AS25" s="177">
        <f t="shared" si="13"/>
        <v>0</v>
      </c>
      <c r="AT25" s="191"/>
      <c r="AU25" s="191"/>
      <c r="AV25" s="191"/>
      <c r="AW25" s="191"/>
      <c r="AX25" s="177">
        <f t="shared" si="14"/>
        <v>0</v>
      </c>
      <c r="AY25" s="191"/>
      <c r="AZ25" s="191"/>
      <c r="BA25" s="177">
        <f t="shared" si="15"/>
        <v>0</v>
      </c>
      <c r="BB25" s="191"/>
      <c r="BC25" s="191"/>
      <c r="BD25" s="179">
        <f t="shared" si="16"/>
        <v>0</v>
      </c>
      <c r="BE25" s="191"/>
      <c r="BF25" s="191"/>
      <c r="BG25" s="193"/>
      <c r="BH25" s="179">
        <f t="shared" si="17"/>
        <v>0</v>
      </c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79">
        <f t="shared" si="18"/>
        <v>0</v>
      </c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79">
        <f t="shared" si="19"/>
        <v>0</v>
      </c>
      <c r="CG25" s="191"/>
      <c r="CH25" s="191"/>
      <c r="CI25" s="191"/>
      <c r="CJ25" s="191"/>
      <c r="CK25" s="191"/>
      <c r="CL25" s="191"/>
      <c r="CM25" s="179">
        <f t="shared" si="20"/>
        <v>0</v>
      </c>
      <c r="CN25" s="191"/>
      <c r="CO25" s="191"/>
      <c r="CP25" s="191"/>
      <c r="CQ25" s="178">
        <f t="shared" si="21"/>
        <v>0</v>
      </c>
      <c r="CR25" s="191"/>
      <c r="CS25" s="179">
        <f t="shared" si="3"/>
        <v>0</v>
      </c>
      <c r="CT25" s="191"/>
      <c r="CU25" s="179">
        <f t="shared" si="22"/>
        <v>0</v>
      </c>
      <c r="CV25" s="191"/>
      <c r="CW25" s="191"/>
      <c r="CX25" s="191"/>
      <c r="CY25" s="191"/>
      <c r="CZ25" s="191"/>
      <c r="DA25" s="191"/>
      <c r="DB25" s="191"/>
      <c r="DC25" s="191"/>
      <c r="DD25" s="191"/>
      <c r="DE25" s="178">
        <f t="shared" si="4"/>
        <v>0</v>
      </c>
      <c r="DF25" s="178" t="e">
        <f t="shared" si="23"/>
        <v>#DIV/0!</v>
      </c>
    </row>
    <row r="26" spans="1:110" s="126" customFormat="1" ht="71.25" x14ac:dyDescent="0.2">
      <c r="A26" s="186">
        <v>611</v>
      </c>
      <c r="B26" s="187" t="s">
        <v>699</v>
      </c>
      <c r="C26" s="188" t="s">
        <v>692</v>
      </c>
      <c r="D26" s="188" t="s">
        <v>710</v>
      </c>
      <c r="E26" s="188"/>
      <c r="F26" s="188"/>
      <c r="G26" s="188"/>
      <c r="H26" s="188"/>
      <c r="I26" s="188"/>
      <c r="J26" s="176">
        <f t="shared" si="5"/>
        <v>0</v>
      </c>
      <c r="K26" s="179"/>
      <c r="L26" s="191"/>
      <c r="M26" s="191"/>
      <c r="N26" s="191"/>
      <c r="O26" s="178">
        <f t="shared" si="0"/>
        <v>0</v>
      </c>
      <c r="P26" s="193"/>
      <c r="Q26" s="179">
        <f t="shared" si="6"/>
        <v>0</v>
      </c>
      <c r="R26" s="178">
        <f t="shared" si="1"/>
        <v>0</v>
      </c>
      <c r="S26" s="191"/>
      <c r="T26" s="191"/>
      <c r="U26" s="179">
        <f t="shared" si="7"/>
        <v>0</v>
      </c>
      <c r="V26" s="191"/>
      <c r="W26" s="191"/>
      <c r="X26" s="191"/>
      <c r="Y26" s="179">
        <f t="shared" si="8"/>
        <v>0</v>
      </c>
      <c r="Z26" s="191"/>
      <c r="AA26" s="191"/>
      <c r="AB26" s="191"/>
      <c r="AC26" s="179">
        <f t="shared" si="9"/>
        <v>0</v>
      </c>
      <c r="AD26" s="191"/>
      <c r="AE26" s="191"/>
      <c r="AF26" s="191"/>
      <c r="AG26" s="179">
        <f t="shared" si="10"/>
        <v>0</v>
      </c>
      <c r="AH26" s="191"/>
      <c r="AI26" s="191"/>
      <c r="AJ26" s="191"/>
      <c r="AK26" s="179">
        <f t="shared" si="2"/>
        <v>0</v>
      </c>
      <c r="AL26" s="191"/>
      <c r="AM26" s="191"/>
      <c r="AN26" s="191"/>
      <c r="AO26" s="179">
        <f t="shared" si="11"/>
        <v>0</v>
      </c>
      <c r="AP26" s="191"/>
      <c r="AQ26" s="191"/>
      <c r="AR26" s="177">
        <f t="shared" si="12"/>
        <v>0</v>
      </c>
      <c r="AS26" s="177">
        <f t="shared" si="13"/>
        <v>0</v>
      </c>
      <c r="AT26" s="191"/>
      <c r="AU26" s="191"/>
      <c r="AV26" s="191"/>
      <c r="AW26" s="191"/>
      <c r="AX26" s="177">
        <f t="shared" si="14"/>
        <v>0</v>
      </c>
      <c r="AY26" s="191"/>
      <c r="AZ26" s="191"/>
      <c r="BA26" s="177">
        <f t="shared" si="15"/>
        <v>0</v>
      </c>
      <c r="BB26" s="191"/>
      <c r="BC26" s="191"/>
      <c r="BD26" s="179">
        <f t="shared" si="16"/>
        <v>0</v>
      </c>
      <c r="BE26" s="191"/>
      <c r="BF26" s="191"/>
      <c r="BG26" s="193"/>
      <c r="BH26" s="179">
        <f t="shared" si="17"/>
        <v>0</v>
      </c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79">
        <f t="shared" si="18"/>
        <v>0</v>
      </c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79">
        <f t="shared" si="19"/>
        <v>0</v>
      </c>
      <c r="CG26" s="191"/>
      <c r="CH26" s="191"/>
      <c r="CI26" s="191"/>
      <c r="CJ26" s="191"/>
      <c r="CK26" s="191"/>
      <c r="CL26" s="191"/>
      <c r="CM26" s="179">
        <f t="shared" si="20"/>
        <v>0</v>
      </c>
      <c r="CN26" s="191"/>
      <c r="CO26" s="191"/>
      <c r="CP26" s="191"/>
      <c r="CQ26" s="178">
        <f t="shared" si="21"/>
        <v>0</v>
      </c>
      <c r="CR26" s="191"/>
      <c r="CS26" s="179">
        <f t="shared" si="3"/>
        <v>0</v>
      </c>
      <c r="CT26" s="191"/>
      <c r="CU26" s="179">
        <f t="shared" si="22"/>
        <v>0</v>
      </c>
      <c r="CV26" s="191"/>
      <c r="CW26" s="191"/>
      <c r="CX26" s="191"/>
      <c r="CY26" s="191"/>
      <c r="CZ26" s="191"/>
      <c r="DA26" s="191"/>
      <c r="DB26" s="191"/>
      <c r="DC26" s="191"/>
      <c r="DD26" s="191"/>
      <c r="DE26" s="178">
        <f t="shared" si="4"/>
        <v>0</v>
      </c>
      <c r="DF26" s="178" t="e">
        <f t="shared" si="23"/>
        <v>#DIV/0!</v>
      </c>
    </row>
    <row r="27" spans="1:110" s="126" customFormat="1" ht="28.5" x14ac:dyDescent="0.2">
      <c r="A27" s="186">
        <v>611</v>
      </c>
      <c r="B27" s="187" t="s">
        <v>700</v>
      </c>
      <c r="C27" s="188" t="s">
        <v>692</v>
      </c>
      <c r="D27" s="188" t="s">
        <v>711</v>
      </c>
      <c r="E27" s="188"/>
      <c r="F27" s="188"/>
      <c r="G27" s="188"/>
      <c r="H27" s="188"/>
      <c r="I27" s="188"/>
      <c r="J27" s="176">
        <f t="shared" si="5"/>
        <v>0</v>
      </c>
      <c r="K27" s="179"/>
      <c r="L27" s="191"/>
      <c r="M27" s="191"/>
      <c r="N27" s="191"/>
      <c r="O27" s="178">
        <f t="shared" si="0"/>
        <v>0</v>
      </c>
      <c r="P27" s="193"/>
      <c r="Q27" s="179">
        <f t="shared" si="6"/>
        <v>0</v>
      </c>
      <c r="R27" s="178">
        <f t="shared" si="1"/>
        <v>0</v>
      </c>
      <c r="S27" s="191"/>
      <c r="T27" s="191"/>
      <c r="U27" s="179">
        <f t="shared" si="7"/>
        <v>0</v>
      </c>
      <c r="V27" s="191"/>
      <c r="W27" s="191"/>
      <c r="X27" s="191"/>
      <c r="Y27" s="179">
        <f t="shared" si="8"/>
        <v>0</v>
      </c>
      <c r="Z27" s="191"/>
      <c r="AA27" s="191"/>
      <c r="AB27" s="191"/>
      <c r="AC27" s="179">
        <f t="shared" si="9"/>
        <v>0</v>
      </c>
      <c r="AD27" s="191"/>
      <c r="AE27" s="191"/>
      <c r="AF27" s="191"/>
      <c r="AG27" s="179">
        <f t="shared" si="10"/>
        <v>0</v>
      </c>
      <c r="AH27" s="191"/>
      <c r="AI27" s="191"/>
      <c r="AJ27" s="191"/>
      <c r="AK27" s="179">
        <f t="shared" si="2"/>
        <v>0</v>
      </c>
      <c r="AL27" s="191"/>
      <c r="AM27" s="191"/>
      <c r="AN27" s="191"/>
      <c r="AO27" s="179">
        <f t="shared" si="11"/>
        <v>0</v>
      </c>
      <c r="AP27" s="191"/>
      <c r="AQ27" s="191"/>
      <c r="AR27" s="177">
        <f t="shared" si="12"/>
        <v>0</v>
      </c>
      <c r="AS27" s="177">
        <f t="shared" si="13"/>
        <v>0</v>
      </c>
      <c r="AT27" s="191"/>
      <c r="AU27" s="191"/>
      <c r="AV27" s="191"/>
      <c r="AW27" s="191"/>
      <c r="AX27" s="177">
        <f t="shared" si="14"/>
        <v>0</v>
      </c>
      <c r="AY27" s="191"/>
      <c r="AZ27" s="191"/>
      <c r="BA27" s="177">
        <f t="shared" si="15"/>
        <v>0</v>
      </c>
      <c r="BB27" s="191"/>
      <c r="BC27" s="191"/>
      <c r="BD27" s="179">
        <f t="shared" si="16"/>
        <v>0</v>
      </c>
      <c r="BE27" s="191"/>
      <c r="BF27" s="191"/>
      <c r="BG27" s="193"/>
      <c r="BH27" s="179">
        <f t="shared" si="17"/>
        <v>0</v>
      </c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79">
        <f t="shared" si="18"/>
        <v>0</v>
      </c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79">
        <f t="shared" si="19"/>
        <v>0</v>
      </c>
      <c r="CG27" s="191"/>
      <c r="CH27" s="191"/>
      <c r="CI27" s="191"/>
      <c r="CJ27" s="191"/>
      <c r="CK27" s="191"/>
      <c r="CL27" s="191"/>
      <c r="CM27" s="179">
        <f t="shared" si="20"/>
        <v>0</v>
      </c>
      <c r="CN27" s="191"/>
      <c r="CO27" s="191"/>
      <c r="CP27" s="191"/>
      <c r="CQ27" s="178">
        <f t="shared" si="21"/>
        <v>0</v>
      </c>
      <c r="CR27" s="191"/>
      <c r="CS27" s="179">
        <f t="shared" si="3"/>
        <v>0</v>
      </c>
      <c r="CT27" s="191"/>
      <c r="CU27" s="179">
        <f t="shared" si="22"/>
        <v>0</v>
      </c>
      <c r="CV27" s="191"/>
      <c r="CW27" s="191"/>
      <c r="CX27" s="191"/>
      <c r="CY27" s="191"/>
      <c r="CZ27" s="191"/>
      <c r="DA27" s="191"/>
      <c r="DB27" s="191"/>
      <c r="DC27" s="191"/>
      <c r="DD27" s="191"/>
      <c r="DE27" s="178">
        <f t="shared" si="4"/>
        <v>0</v>
      </c>
      <c r="DF27" s="178" t="e">
        <f t="shared" si="23"/>
        <v>#DIV/0!</v>
      </c>
    </row>
    <row r="28" spans="1:110" s="126" customFormat="1" ht="28.5" x14ac:dyDescent="0.2">
      <c r="A28" s="186">
        <v>611</v>
      </c>
      <c r="B28" s="187" t="s">
        <v>701</v>
      </c>
      <c r="C28" s="188" t="s">
        <v>692</v>
      </c>
      <c r="D28" s="188" t="s">
        <v>712</v>
      </c>
      <c r="E28" s="188"/>
      <c r="F28" s="188"/>
      <c r="G28" s="188"/>
      <c r="H28" s="188"/>
      <c r="I28" s="188"/>
      <c r="J28" s="176">
        <f t="shared" si="5"/>
        <v>0</v>
      </c>
      <c r="K28" s="179"/>
      <c r="L28" s="191"/>
      <c r="M28" s="191"/>
      <c r="N28" s="191"/>
      <c r="O28" s="178">
        <f t="shared" si="0"/>
        <v>0</v>
      </c>
      <c r="P28" s="193"/>
      <c r="Q28" s="179">
        <f t="shared" si="6"/>
        <v>0</v>
      </c>
      <c r="R28" s="178">
        <f t="shared" si="1"/>
        <v>0</v>
      </c>
      <c r="S28" s="191"/>
      <c r="T28" s="191"/>
      <c r="U28" s="179">
        <f t="shared" si="7"/>
        <v>0</v>
      </c>
      <c r="V28" s="191"/>
      <c r="W28" s="191"/>
      <c r="X28" s="191"/>
      <c r="Y28" s="179">
        <f t="shared" si="8"/>
        <v>0</v>
      </c>
      <c r="Z28" s="191"/>
      <c r="AA28" s="191"/>
      <c r="AB28" s="191"/>
      <c r="AC28" s="179">
        <f t="shared" si="9"/>
        <v>0</v>
      </c>
      <c r="AD28" s="191"/>
      <c r="AE28" s="191"/>
      <c r="AF28" s="191"/>
      <c r="AG28" s="179">
        <f t="shared" si="10"/>
        <v>0</v>
      </c>
      <c r="AH28" s="191"/>
      <c r="AI28" s="191"/>
      <c r="AJ28" s="191"/>
      <c r="AK28" s="179">
        <f t="shared" si="2"/>
        <v>0</v>
      </c>
      <c r="AL28" s="191"/>
      <c r="AM28" s="191"/>
      <c r="AN28" s="191"/>
      <c r="AO28" s="179">
        <f t="shared" si="11"/>
        <v>0</v>
      </c>
      <c r="AP28" s="191"/>
      <c r="AQ28" s="191"/>
      <c r="AR28" s="177">
        <f t="shared" si="12"/>
        <v>0</v>
      </c>
      <c r="AS28" s="177">
        <f t="shared" si="13"/>
        <v>0</v>
      </c>
      <c r="AT28" s="191"/>
      <c r="AU28" s="191"/>
      <c r="AV28" s="191"/>
      <c r="AW28" s="191"/>
      <c r="AX28" s="177">
        <f t="shared" si="14"/>
        <v>0</v>
      </c>
      <c r="AY28" s="191"/>
      <c r="AZ28" s="191"/>
      <c r="BA28" s="177">
        <f t="shared" si="15"/>
        <v>0</v>
      </c>
      <c r="BB28" s="191"/>
      <c r="BC28" s="191"/>
      <c r="BD28" s="179">
        <f t="shared" si="16"/>
        <v>0</v>
      </c>
      <c r="BE28" s="191"/>
      <c r="BF28" s="191"/>
      <c r="BG28" s="193"/>
      <c r="BH28" s="179">
        <f t="shared" si="17"/>
        <v>0</v>
      </c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79">
        <f t="shared" si="18"/>
        <v>0</v>
      </c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79">
        <f t="shared" si="19"/>
        <v>0</v>
      </c>
      <c r="CG28" s="191"/>
      <c r="CH28" s="191"/>
      <c r="CI28" s="191"/>
      <c r="CJ28" s="191"/>
      <c r="CK28" s="191"/>
      <c r="CL28" s="191"/>
      <c r="CM28" s="179">
        <f t="shared" si="20"/>
        <v>0</v>
      </c>
      <c r="CN28" s="191"/>
      <c r="CO28" s="191"/>
      <c r="CP28" s="191"/>
      <c r="CQ28" s="178">
        <f t="shared" si="21"/>
        <v>0</v>
      </c>
      <c r="CR28" s="191"/>
      <c r="CS28" s="179">
        <f t="shared" si="3"/>
        <v>0</v>
      </c>
      <c r="CT28" s="191"/>
      <c r="CU28" s="179">
        <f t="shared" si="22"/>
        <v>0</v>
      </c>
      <c r="CV28" s="191"/>
      <c r="CW28" s="191"/>
      <c r="CX28" s="191"/>
      <c r="CY28" s="191"/>
      <c r="CZ28" s="191"/>
      <c r="DA28" s="191"/>
      <c r="DB28" s="191"/>
      <c r="DC28" s="191"/>
      <c r="DD28" s="191"/>
      <c r="DE28" s="178">
        <f t="shared" si="4"/>
        <v>0</v>
      </c>
      <c r="DF28" s="178" t="e">
        <f t="shared" si="23"/>
        <v>#DIV/0!</v>
      </c>
    </row>
    <row r="29" spans="1:110" s="126" customFormat="1" ht="15" x14ac:dyDescent="0.2">
      <c r="A29" s="186">
        <v>611</v>
      </c>
      <c r="B29" s="187" t="s">
        <v>702</v>
      </c>
      <c r="C29" s="188" t="s">
        <v>692</v>
      </c>
      <c r="D29" s="188" t="s">
        <v>694</v>
      </c>
      <c r="E29" s="188"/>
      <c r="F29" s="188"/>
      <c r="G29" s="188"/>
      <c r="H29" s="188"/>
      <c r="I29" s="188"/>
      <c r="J29" s="176">
        <f t="shared" si="5"/>
        <v>0</v>
      </c>
      <c r="K29" s="179"/>
      <c r="L29" s="191"/>
      <c r="M29" s="191"/>
      <c r="N29" s="191"/>
      <c r="O29" s="178">
        <f t="shared" si="0"/>
        <v>0</v>
      </c>
      <c r="P29" s="193"/>
      <c r="Q29" s="179">
        <f t="shared" si="6"/>
        <v>0</v>
      </c>
      <c r="R29" s="178">
        <f t="shared" si="1"/>
        <v>0</v>
      </c>
      <c r="S29" s="191"/>
      <c r="T29" s="191"/>
      <c r="U29" s="179">
        <f t="shared" si="7"/>
        <v>0</v>
      </c>
      <c r="V29" s="191"/>
      <c r="W29" s="191"/>
      <c r="X29" s="191"/>
      <c r="Y29" s="179">
        <f t="shared" si="8"/>
        <v>0</v>
      </c>
      <c r="Z29" s="191"/>
      <c r="AA29" s="191"/>
      <c r="AB29" s="191"/>
      <c r="AC29" s="179">
        <f t="shared" si="9"/>
        <v>0</v>
      </c>
      <c r="AD29" s="191"/>
      <c r="AE29" s="191"/>
      <c r="AF29" s="191"/>
      <c r="AG29" s="179">
        <f t="shared" si="10"/>
        <v>0</v>
      </c>
      <c r="AH29" s="191"/>
      <c r="AI29" s="191"/>
      <c r="AJ29" s="191"/>
      <c r="AK29" s="179">
        <f t="shared" si="2"/>
        <v>0</v>
      </c>
      <c r="AL29" s="191"/>
      <c r="AM29" s="191"/>
      <c r="AN29" s="191"/>
      <c r="AO29" s="179">
        <f t="shared" si="11"/>
        <v>0</v>
      </c>
      <c r="AP29" s="191"/>
      <c r="AQ29" s="191"/>
      <c r="AR29" s="177">
        <f t="shared" si="12"/>
        <v>0</v>
      </c>
      <c r="AS29" s="177">
        <f t="shared" si="13"/>
        <v>0</v>
      </c>
      <c r="AT29" s="191"/>
      <c r="AU29" s="191"/>
      <c r="AV29" s="191"/>
      <c r="AW29" s="191"/>
      <c r="AX29" s="177">
        <f t="shared" si="14"/>
        <v>0</v>
      </c>
      <c r="AY29" s="191"/>
      <c r="AZ29" s="191"/>
      <c r="BA29" s="177">
        <f t="shared" si="15"/>
        <v>0</v>
      </c>
      <c r="BB29" s="191"/>
      <c r="BC29" s="191"/>
      <c r="BD29" s="179">
        <f t="shared" si="16"/>
        <v>0</v>
      </c>
      <c r="BE29" s="191"/>
      <c r="BF29" s="191"/>
      <c r="BG29" s="193"/>
      <c r="BH29" s="179">
        <f t="shared" si="17"/>
        <v>0</v>
      </c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79">
        <f t="shared" si="18"/>
        <v>0</v>
      </c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79">
        <f t="shared" si="19"/>
        <v>0</v>
      </c>
      <c r="CG29" s="191"/>
      <c r="CH29" s="191"/>
      <c r="CI29" s="191"/>
      <c r="CJ29" s="191"/>
      <c r="CK29" s="191"/>
      <c r="CL29" s="191"/>
      <c r="CM29" s="179">
        <f t="shared" si="20"/>
        <v>0</v>
      </c>
      <c r="CN29" s="191"/>
      <c r="CO29" s="191"/>
      <c r="CP29" s="191"/>
      <c r="CQ29" s="178">
        <f t="shared" si="21"/>
        <v>0</v>
      </c>
      <c r="CR29" s="191"/>
      <c r="CS29" s="179">
        <f t="shared" si="3"/>
        <v>0</v>
      </c>
      <c r="CT29" s="191"/>
      <c r="CU29" s="179">
        <f t="shared" si="22"/>
        <v>0</v>
      </c>
      <c r="CV29" s="191"/>
      <c r="CW29" s="191"/>
      <c r="CX29" s="191"/>
      <c r="CY29" s="191"/>
      <c r="CZ29" s="191"/>
      <c r="DA29" s="191"/>
      <c r="DB29" s="191"/>
      <c r="DC29" s="191"/>
      <c r="DD29" s="191"/>
      <c r="DE29" s="178">
        <f t="shared" si="4"/>
        <v>0</v>
      </c>
      <c r="DF29" s="178" t="e">
        <f t="shared" si="23"/>
        <v>#DIV/0!</v>
      </c>
    </row>
    <row r="30" spans="1:110" s="126" customFormat="1" ht="28.5" x14ac:dyDescent="0.2">
      <c r="A30" s="186">
        <v>611</v>
      </c>
      <c r="B30" s="187" t="s">
        <v>703</v>
      </c>
      <c r="C30" s="188" t="s">
        <v>692</v>
      </c>
      <c r="D30" s="188" t="s">
        <v>695</v>
      </c>
      <c r="E30" s="188"/>
      <c r="F30" s="188"/>
      <c r="G30" s="188"/>
      <c r="H30" s="188"/>
      <c r="I30" s="188"/>
      <c r="J30" s="176">
        <f t="shared" si="5"/>
        <v>0</v>
      </c>
      <c r="K30" s="179"/>
      <c r="L30" s="191"/>
      <c r="M30" s="191"/>
      <c r="N30" s="191"/>
      <c r="O30" s="178">
        <f t="shared" si="0"/>
        <v>0</v>
      </c>
      <c r="P30" s="193"/>
      <c r="Q30" s="179">
        <f t="shared" si="6"/>
        <v>0</v>
      </c>
      <c r="R30" s="178">
        <f t="shared" si="1"/>
        <v>0</v>
      </c>
      <c r="S30" s="191"/>
      <c r="T30" s="191"/>
      <c r="U30" s="179">
        <f t="shared" si="7"/>
        <v>0</v>
      </c>
      <c r="V30" s="191"/>
      <c r="W30" s="191"/>
      <c r="X30" s="191"/>
      <c r="Y30" s="179">
        <f t="shared" si="8"/>
        <v>0</v>
      </c>
      <c r="Z30" s="191"/>
      <c r="AA30" s="191"/>
      <c r="AB30" s="191"/>
      <c r="AC30" s="179">
        <f t="shared" si="9"/>
        <v>0</v>
      </c>
      <c r="AD30" s="191"/>
      <c r="AE30" s="191"/>
      <c r="AF30" s="191"/>
      <c r="AG30" s="179">
        <f t="shared" si="10"/>
        <v>0</v>
      </c>
      <c r="AH30" s="191"/>
      <c r="AI30" s="191"/>
      <c r="AJ30" s="191"/>
      <c r="AK30" s="179">
        <f t="shared" si="2"/>
        <v>0</v>
      </c>
      <c r="AL30" s="191"/>
      <c r="AM30" s="191"/>
      <c r="AN30" s="191"/>
      <c r="AO30" s="179">
        <f t="shared" si="11"/>
        <v>0</v>
      </c>
      <c r="AP30" s="191"/>
      <c r="AQ30" s="191"/>
      <c r="AR30" s="177">
        <f t="shared" si="12"/>
        <v>0</v>
      </c>
      <c r="AS30" s="177">
        <f t="shared" si="13"/>
        <v>0</v>
      </c>
      <c r="AT30" s="191"/>
      <c r="AU30" s="191"/>
      <c r="AV30" s="191"/>
      <c r="AW30" s="191"/>
      <c r="AX30" s="177">
        <f t="shared" si="14"/>
        <v>0</v>
      </c>
      <c r="AY30" s="191"/>
      <c r="AZ30" s="191"/>
      <c r="BA30" s="177">
        <f t="shared" si="15"/>
        <v>0</v>
      </c>
      <c r="BB30" s="191"/>
      <c r="BC30" s="191"/>
      <c r="BD30" s="179">
        <f t="shared" si="16"/>
        <v>0</v>
      </c>
      <c r="BE30" s="191"/>
      <c r="BF30" s="191"/>
      <c r="BG30" s="193"/>
      <c r="BH30" s="179">
        <f t="shared" si="17"/>
        <v>0</v>
      </c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79">
        <f t="shared" si="18"/>
        <v>0</v>
      </c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79">
        <f t="shared" si="19"/>
        <v>0</v>
      </c>
      <c r="CG30" s="191"/>
      <c r="CH30" s="191"/>
      <c r="CI30" s="191"/>
      <c r="CJ30" s="191"/>
      <c r="CK30" s="191"/>
      <c r="CL30" s="191"/>
      <c r="CM30" s="179">
        <f t="shared" si="20"/>
        <v>0</v>
      </c>
      <c r="CN30" s="191"/>
      <c r="CO30" s="191"/>
      <c r="CP30" s="191"/>
      <c r="CQ30" s="178">
        <f t="shared" si="21"/>
        <v>0</v>
      </c>
      <c r="CR30" s="191"/>
      <c r="CS30" s="179">
        <f t="shared" si="3"/>
        <v>0</v>
      </c>
      <c r="CT30" s="191"/>
      <c r="CU30" s="179">
        <f t="shared" si="22"/>
        <v>0</v>
      </c>
      <c r="CV30" s="191"/>
      <c r="CW30" s="191"/>
      <c r="CX30" s="191"/>
      <c r="CY30" s="191"/>
      <c r="CZ30" s="191"/>
      <c r="DA30" s="191"/>
      <c r="DB30" s="191"/>
      <c r="DC30" s="191"/>
      <c r="DD30" s="191"/>
      <c r="DE30" s="178">
        <f t="shared" si="4"/>
        <v>0</v>
      </c>
      <c r="DF30" s="178" t="e">
        <f t="shared" si="23"/>
        <v>#DIV/0!</v>
      </c>
    </row>
    <row r="31" spans="1:110" s="126" customFormat="1" ht="42.75" x14ac:dyDescent="0.2">
      <c r="A31" s="186">
        <v>611</v>
      </c>
      <c r="B31" s="187" t="s">
        <v>723</v>
      </c>
      <c r="C31" s="188" t="s">
        <v>692</v>
      </c>
      <c r="D31" s="188" t="s">
        <v>713</v>
      </c>
      <c r="E31" s="188"/>
      <c r="F31" s="188"/>
      <c r="G31" s="188"/>
      <c r="H31" s="188"/>
      <c r="I31" s="188"/>
      <c r="J31" s="176">
        <f t="shared" si="5"/>
        <v>0</v>
      </c>
      <c r="K31" s="179"/>
      <c r="L31" s="191"/>
      <c r="M31" s="191"/>
      <c r="N31" s="191"/>
      <c r="O31" s="178">
        <f t="shared" si="0"/>
        <v>0</v>
      </c>
      <c r="P31" s="193"/>
      <c r="Q31" s="179">
        <f t="shared" si="6"/>
        <v>0</v>
      </c>
      <c r="R31" s="178">
        <f t="shared" si="1"/>
        <v>0</v>
      </c>
      <c r="S31" s="191"/>
      <c r="T31" s="191"/>
      <c r="U31" s="179">
        <f t="shared" si="7"/>
        <v>0</v>
      </c>
      <c r="V31" s="191"/>
      <c r="W31" s="191"/>
      <c r="X31" s="191"/>
      <c r="Y31" s="179">
        <f t="shared" si="8"/>
        <v>0</v>
      </c>
      <c r="Z31" s="191"/>
      <c r="AA31" s="191"/>
      <c r="AB31" s="191"/>
      <c r="AC31" s="179">
        <f t="shared" si="9"/>
        <v>0</v>
      </c>
      <c r="AD31" s="191"/>
      <c r="AE31" s="191"/>
      <c r="AF31" s="191"/>
      <c r="AG31" s="179">
        <f t="shared" si="10"/>
        <v>0</v>
      </c>
      <c r="AH31" s="191"/>
      <c r="AI31" s="191"/>
      <c r="AJ31" s="191"/>
      <c r="AK31" s="179">
        <f t="shared" si="2"/>
        <v>0</v>
      </c>
      <c r="AL31" s="191"/>
      <c r="AM31" s="191"/>
      <c r="AN31" s="191"/>
      <c r="AO31" s="179">
        <f t="shared" si="11"/>
        <v>0</v>
      </c>
      <c r="AP31" s="191"/>
      <c r="AQ31" s="191"/>
      <c r="AR31" s="177">
        <f t="shared" si="12"/>
        <v>0</v>
      </c>
      <c r="AS31" s="177">
        <f t="shared" si="13"/>
        <v>0</v>
      </c>
      <c r="AT31" s="191"/>
      <c r="AU31" s="191"/>
      <c r="AV31" s="191"/>
      <c r="AW31" s="191"/>
      <c r="AX31" s="177">
        <f t="shared" si="14"/>
        <v>0</v>
      </c>
      <c r="AY31" s="191"/>
      <c r="AZ31" s="191"/>
      <c r="BA31" s="177">
        <f t="shared" si="15"/>
        <v>0</v>
      </c>
      <c r="BB31" s="191"/>
      <c r="BC31" s="191"/>
      <c r="BD31" s="179">
        <f t="shared" si="16"/>
        <v>0</v>
      </c>
      <c r="BE31" s="191"/>
      <c r="BF31" s="191"/>
      <c r="BG31" s="193"/>
      <c r="BH31" s="179">
        <f t="shared" si="17"/>
        <v>0</v>
      </c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79">
        <f t="shared" si="18"/>
        <v>0</v>
      </c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79">
        <f t="shared" si="19"/>
        <v>0</v>
      </c>
      <c r="CG31" s="191"/>
      <c r="CH31" s="191"/>
      <c r="CI31" s="191"/>
      <c r="CJ31" s="191"/>
      <c r="CK31" s="191"/>
      <c r="CL31" s="191"/>
      <c r="CM31" s="179">
        <f t="shared" si="20"/>
        <v>0</v>
      </c>
      <c r="CN31" s="191"/>
      <c r="CO31" s="191"/>
      <c r="CP31" s="191"/>
      <c r="CQ31" s="178">
        <f t="shared" si="21"/>
        <v>0</v>
      </c>
      <c r="CR31" s="191"/>
      <c r="CS31" s="179">
        <f t="shared" si="3"/>
        <v>0</v>
      </c>
      <c r="CT31" s="191"/>
      <c r="CU31" s="179">
        <f t="shared" si="22"/>
        <v>0</v>
      </c>
      <c r="CV31" s="191"/>
      <c r="CW31" s="191"/>
      <c r="CX31" s="191"/>
      <c r="CY31" s="191"/>
      <c r="CZ31" s="191"/>
      <c r="DA31" s="191"/>
      <c r="DB31" s="191"/>
      <c r="DC31" s="191"/>
      <c r="DD31" s="191"/>
      <c r="DE31" s="178">
        <f t="shared" si="4"/>
        <v>0</v>
      </c>
      <c r="DF31" s="178"/>
    </row>
    <row r="32" spans="1:110" s="130" customFormat="1" ht="14.25" x14ac:dyDescent="0.2">
      <c r="A32" s="132"/>
      <c r="B32" s="129" t="s">
        <v>501</v>
      </c>
      <c r="C32" s="129"/>
      <c r="D32" s="129"/>
      <c r="E32" s="129"/>
      <c r="F32" s="129"/>
      <c r="G32" s="129"/>
      <c r="H32" s="129"/>
      <c r="I32" s="129"/>
      <c r="J32" s="134">
        <f t="shared" ref="J32:Q32" si="24">SUM(J23:J31)</f>
        <v>868000</v>
      </c>
      <c r="K32" s="134">
        <f t="shared" si="24"/>
        <v>666666.66666666663</v>
      </c>
      <c r="L32" s="134">
        <f t="shared" si="24"/>
        <v>1000000</v>
      </c>
      <c r="M32" s="134">
        <f t="shared" si="24"/>
        <v>3000</v>
      </c>
      <c r="N32" s="134">
        <f t="shared" si="24"/>
        <v>2000</v>
      </c>
      <c r="O32" s="134">
        <f t="shared" si="24"/>
        <v>201333.33333333331</v>
      </c>
      <c r="P32" s="134">
        <f t="shared" si="24"/>
        <v>0.30199999999999999</v>
      </c>
      <c r="Q32" s="134">
        <f t="shared" si="24"/>
        <v>31001000</v>
      </c>
      <c r="R32" s="128">
        <f>S32*T32</f>
        <v>1000000</v>
      </c>
      <c r="S32" s="134">
        <f t="shared" ref="S32:AJ32" si="25">SUM(S23:S31)</f>
        <v>1</v>
      </c>
      <c r="T32" s="134">
        <f t="shared" si="25"/>
        <v>1000000</v>
      </c>
      <c r="U32" s="134">
        <f t="shared" si="25"/>
        <v>30000000</v>
      </c>
      <c r="V32" s="134">
        <f t="shared" si="25"/>
        <v>150</v>
      </c>
      <c r="W32" s="134">
        <f t="shared" si="25"/>
        <v>200000</v>
      </c>
      <c r="X32" s="134">
        <f t="shared" si="25"/>
        <v>1</v>
      </c>
      <c r="Y32" s="134">
        <f t="shared" si="25"/>
        <v>0</v>
      </c>
      <c r="Z32" s="134">
        <f t="shared" si="25"/>
        <v>0</v>
      </c>
      <c r="AA32" s="134">
        <f t="shared" si="25"/>
        <v>0</v>
      </c>
      <c r="AB32" s="134">
        <f t="shared" si="25"/>
        <v>0</v>
      </c>
      <c r="AC32" s="134">
        <f t="shared" si="25"/>
        <v>1000</v>
      </c>
      <c r="AD32" s="134">
        <f t="shared" si="25"/>
        <v>50</v>
      </c>
      <c r="AE32" s="134">
        <f t="shared" si="25"/>
        <v>20</v>
      </c>
      <c r="AF32" s="134">
        <f t="shared" si="25"/>
        <v>1</v>
      </c>
      <c r="AG32" s="134">
        <f t="shared" si="25"/>
        <v>0</v>
      </c>
      <c r="AH32" s="134">
        <f t="shared" si="25"/>
        <v>0</v>
      </c>
      <c r="AI32" s="134">
        <f t="shared" si="25"/>
        <v>0</v>
      </c>
      <c r="AJ32" s="134">
        <f t="shared" si="25"/>
        <v>0</v>
      </c>
      <c r="AK32" s="134"/>
      <c r="AL32" s="134"/>
      <c r="AM32" s="134"/>
      <c r="AN32" s="134"/>
      <c r="AO32" s="134">
        <f t="shared" ref="AO32:CZ32" si="26">SUM(AO23:AO31)</f>
        <v>57000</v>
      </c>
      <c r="AP32" s="134">
        <f t="shared" si="26"/>
        <v>1</v>
      </c>
      <c r="AQ32" s="134">
        <f t="shared" si="26"/>
        <v>57000</v>
      </c>
      <c r="AR32" s="134">
        <f t="shared" si="26"/>
        <v>4400</v>
      </c>
      <c r="AS32" s="134">
        <f t="shared" si="26"/>
        <v>2000</v>
      </c>
      <c r="AT32" s="134">
        <f t="shared" si="26"/>
        <v>100</v>
      </c>
      <c r="AU32" s="134">
        <f t="shared" si="26"/>
        <v>10</v>
      </c>
      <c r="AV32" s="134">
        <f t="shared" si="26"/>
        <v>100</v>
      </c>
      <c r="AW32" s="134">
        <f t="shared" si="26"/>
        <v>10</v>
      </c>
      <c r="AX32" s="134">
        <f t="shared" si="26"/>
        <v>1000</v>
      </c>
      <c r="AY32" s="134">
        <f t="shared" si="26"/>
        <v>100</v>
      </c>
      <c r="AZ32" s="134">
        <f t="shared" si="26"/>
        <v>10</v>
      </c>
      <c r="BA32" s="134">
        <f t="shared" si="26"/>
        <v>500</v>
      </c>
      <c r="BB32" s="134">
        <f t="shared" si="26"/>
        <v>100</v>
      </c>
      <c r="BC32" s="134">
        <f t="shared" si="26"/>
        <v>10</v>
      </c>
      <c r="BD32" s="134">
        <f t="shared" si="26"/>
        <v>900</v>
      </c>
      <c r="BE32" s="134">
        <f t="shared" si="26"/>
        <v>100</v>
      </c>
      <c r="BF32" s="134">
        <f t="shared" si="26"/>
        <v>10</v>
      </c>
      <c r="BG32" s="134">
        <f t="shared" si="26"/>
        <v>0</v>
      </c>
      <c r="BH32" s="134">
        <f t="shared" si="26"/>
        <v>475000</v>
      </c>
      <c r="BI32" s="134">
        <f t="shared" si="26"/>
        <v>0</v>
      </c>
      <c r="BJ32" s="134">
        <f t="shared" si="26"/>
        <v>50000</v>
      </c>
      <c r="BK32" s="134">
        <f t="shared" si="26"/>
        <v>0</v>
      </c>
      <c r="BL32" s="134">
        <f t="shared" si="26"/>
        <v>15000</v>
      </c>
      <c r="BM32" s="134">
        <f t="shared" si="26"/>
        <v>200000</v>
      </c>
      <c r="BN32" s="134">
        <f t="shared" si="26"/>
        <v>200000</v>
      </c>
      <c r="BO32" s="134">
        <f t="shared" si="26"/>
        <v>0</v>
      </c>
      <c r="BP32" s="134">
        <f t="shared" si="26"/>
        <v>0</v>
      </c>
      <c r="BQ32" s="134">
        <f t="shared" si="26"/>
        <v>10000</v>
      </c>
      <c r="BR32" s="134">
        <f t="shared" si="26"/>
        <v>0</v>
      </c>
      <c r="BS32" s="134">
        <f t="shared" si="26"/>
        <v>0</v>
      </c>
      <c r="BT32" s="134">
        <f t="shared" si="26"/>
        <v>530000</v>
      </c>
      <c r="BU32" s="134">
        <f t="shared" si="26"/>
        <v>100000</v>
      </c>
      <c r="BV32" s="134">
        <f t="shared" si="26"/>
        <v>0</v>
      </c>
      <c r="BW32" s="134">
        <f t="shared" si="26"/>
        <v>0</v>
      </c>
      <c r="BX32" s="134">
        <f t="shared" si="26"/>
        <v>0</v>
      </c>
      <c r="BY32" s="134">
        <f t="shared" si="26"/>
        <v>0</v>
      </c>
      <c r="BZ32" s="134">
        <f t="shared" si="26"/>
        <v>0</v>
      </c>
      <c r="CA32" s="134">
        <f t="shared" si="26"/>
        <v>0</v>
      </c>
      <c r="CB32" s="134">
        <f t="shared" si="26"/>
        <v>30000</v>
      </c>
      <c r="CC32" s="134">
        <f t="shared" si="26"/>
        <v>100000</v>
      </c>
      <c r="CD32" s="134">
        <f t="shared" si="26"/>
        <v>300000</v>
      </c>
      <c r="CE32" s="134">
        <f t="shared" si="26"/>
        <v>0</v>
      </c>
      <c r="CF32" s="134">
        <f t="shared" si="26"/>
        <v>200100</v>
      </c>
      <c r="CG32" s="134">
        <f t="shared" si="26"/>
        <v>100</v>
      </c>
      <c r="CH32" s="134">
        <f t="shared" si="26"/>
        <v>50000</v>
      </c>
      <c r="CI32" s="134">
        <f t="shared" si="26"/>
        <v>50000</v>
      </c>
      <c r="CJ32" s="134">
        <f t="shared" si="26"/>
        <v>0</v>
      </c>
      <c r="CK32" s="134">
        <f t="shared" si="26"/>
        <v>100000</v>
      </c>
      <c r="CL32" s="134">
        <f t="shared" si="26"/>
        <v>0</v>
      </c>
      <c r="CM32" s="134">
        <f t="shared" si="26"/>
        <v>200000</v>
      </c>
      <c r="CN32" s="134">
        <f t="shared" si="26"/>
        <v>100000</v>
      </c>
      <c r="CO32" s="134">
        <f t="shared" si="26"/>
        <v>100000</v>
      </c>
      <c r="CP32" s="134">
        <f t="shared" si="26"/>
        <v>0</v>
      </c>
      <c r="CQ32" s="134">
        <f t="shared" si="26"/>
        <v>651000</v>
      </c>
      <c r="CR32" s="134">
        <f t="shared" si="26"/>
        <v>500000</v>
      </c>
      <c r="CS32" s="134">
        <f t="shared" si="26"/>
        <v>151000</v>
      </c>
      <c r="CT32" s="134">
        <f t="shared" si="26"/>
        <v>0.30199999999999999</v>
      </c>
      <c r="CU32" s="134">
        <f t="shared" si="26"/>
        <v>25000</v>
      </c>
      <c r="CV32" s="134">
        <f t="shared" si="26"/>
        <v>0</v>
      </c>
      <c r="CW32" s="134">
        <f t="shared" si="26"/>
        <v>0</v>
      </c>
      <c r="CX32" s="134">
        <f t="shared" si="26"/>
        <v>0</v>
      </c>
      <c r="CY32" s="134">
        <f t="shared" si="26"/>
        <v>0</v>
      </c>
      <c r="CZ32" s="134">
        <f t="shared" si="26"/>
        <v>0</v>
      </c>
      <c r="DA32" s="134">
        <f t="shared" ref="DA32:DF32" si="27">SUM(DA23:DA31)</f>
        <v>25000</v>
      </c>
      <c r="DB32" s="134">
        <f t="shared" si="27"/>
        <v>0</v>
      </c>
      <c r="DC32" s="134">
        <f t="shared" si="27"/>
        <v>0</v>
      </c>
      <c r="DD32" s="134">
        <f t="shared" si="27"/>
        <v>100</v>
      </c>
      <c r="DE32" s="134">
        <f t="shared" si="27"/>
        <v>34011600</v>
      </c>
      <c r="DF32" s="134" t="e">
        <f t="shared" si="27"/>
        <v>#DIV/0!</v>
      </c>
    </row>
    <row r="33" spans="1:110" s="130" customFormat="1" ht="14.25" x14ac:dyDescent="0.2">
      <c r="A33" s="132"/>
      <c r="B33" s="129" t="s">
        <v>502</v>
      </c>
      <c r="C33" s="129"/>
      <c r="D33" s="129"/>
      <c r="E33" s="129"/>
      <c r="F33" s="129"/>
      <c r="G33" s="129"/>
      <c r="H33" s="129"/>
      <c r="I33" s="129"/>
      <c r="J33" s="172">
        <f t="shared" ref="J33:BY33" si="28">J32*100/$DE$32/100</f>
        <v>2.5520704700749155E-2</v>
      </c>
      <c r="K33" s="172">
        <f t="shared" si="28"/>
        <v>1.9601155684139136E-2</v>
      </c>
      <c r="L33" s="172">
        <f t="shared" si="28"/>
        <v>2.9401733526208704E-2</v>
      </c>
      <c r="M33" s="172">
        <f t="shared" si="28"/>
        <v>8.8205200578626123E-5</v>
      </c>
      <c r="N33" s="172">
        <f t="shared" si="28"/>
        <v>5.8803467052417404E-5</v>
      </c>
      <c r="O33" s="172">
        <f t="shared" si="28"/>
        <v>5.9195490166100186E-3</v>
      </c>
      <c r="P33" s="172">
        <f t="shared" si="28"/>
        <v>8.8793235249150293E-9</v>
      </c>
      <c r="Q33" s="172">
        <f t="shared" si="28"/>
        <v>0.91148314104599604</v>
      </c>
      <c r="R33" s="172">
        <f t="shared" si="28"/>
        <v>2.9401733526208704E-2</v>
      </c>
      <c r="S33" s="172">
        <f t="shared" si="28"/>
        <v>2.9401733526208705E-8</v>
      </c>
      <c r="T33" s="172">
        <f t="shared" si="28"/>
        <v>2.9401733526208704E-2</v>
      </c>
      <c r="U33" s="172">
        <f t="shared" si="28"/>
        <v>0.8820520057862612</v>
      </c>
      <c r="V33" s="172">
        <f t="shared" si="28"/>
        <v>4.4102600289313062E-6</v>
      </c>
      <c r="W33" s="172">
        <f t="shared" si="28"/>
        <v>5.8803467052417416E-3</v>
      </c>
      <c r="X33" s="172">
        <f t="shared" si="28"/>
        <v>2.9401733526208705E-8</v>
      </c>
      <c r="Y33" s="172">
        <f t="shared" si="28"/>
        <v>0</v>
      </c>
      <c r="Z33" s="172">
        <f t="shared" si="28"/>
        <v>0</v>
      </c>
      <c r="AA33" s="172">
        <f t="shared" si="28"/>
        <v>0</v>
      </c>
      <c r="AB33" s="172">
        <f t="shared" si="28"/>
        <v>0</v>
      </c>
      <c r="AC33" s="172">
        <f t="shared" si="28"/>
        <v>2.9401733526208702E-5</v>
      </c>
      <c r="AD33" s="172">
        <f t="shared" si="28"/>
        <v>1.4700866763104353E-6</v>
      </c>
      <c r="AE33" s="172">
        <f t="shared" si="28"/>
        <v>5.8803467052417406E-7</v>
      </c>
      <c r="AF33" s="172">
        <f t="shared" si="28"/>
        <v>2.9401733526208705E-8</v>
      </c>
      <c r="AG33" s="172">
        <f t="shared" si="28"/>
        <v>0</v>
      </c>
      <c r="AH33" s="172">
        <f t="shared" si="28"/>
        <v>0</v>
      </c>
      <c r="AI33" s="172">
        <f t="shared" si="28"/>
        <v>0</v>
      </c>
      <c r="AJ33" s="172">
        <f t="shared" si="28"/>
        <v>0</v>
      </c>
      <c r="AK33" s="172"/>
      <c r="AL33" s="172"/>
      <c r="AM33" s="172"/>
      <c r="AN33" s="172"/>
      <c r="AO33" s="172">
        <f t="shared" si="28"/>
        <v>1.6758988109938963E-3</v>
      </c>
      <c r="AP33" s="172">
        <f t="shared" si="28"/>
        <v>2.9401733526208705E-8</v>
      </c>
      <c r="AQ33" s="172">
        <f t="shared" si="28"/>
        <v>1.6758988109938963E-3</v>
      </c>
      <c r="AR33" s="172">
        <f t="shared" si="28"/>
        <v>1.293676275153183E-4</v>
      </c>
      <c r="AS33" s="172">
        <f t="shared" si="28"/>
        <v>5.8803467052417404E-5</v>
      </c>
      <c r="AT33" s="172">
        <f t="shared" si="28"/>
        <v>2.9401733526208706E-6</v>
      </c>
      <c r="AU33" s="172">
        <f t="shared" si="28"/>
        <v>2.9401733526208703E-7</v>
      </c>
      <c r="AV33" s="172">
        <f t="shared" si="28"/>
        <v>2.9401733526208706E-6</v>
      </c>
      <c r="AW33" s="172">
        <f t="shared" si="28"/>
        <v>2.9401733526208703E-7</v>
      </c>
      <c r="AX33" s="172">
        <f t="shared" si="28"/>
        <v>2.9401733526208702E-5</v>
      </c>
      <c r="AY33" s="172">
        <f t="shared" si="28"/>
        <v>2.9401733526208706E-6</v>
      </c>
      <c r="AZ33" s="172">
        <f t="shared" si="28"/>
        <v>2.9401733526208703E-7</v>
      </c>
      <c r="BA33" s="172">
        <f t="shared" si="28"/>
        <v>1.4700866763104351E-5</v>
      </c>
      <c r="BB33" s="172">
        <f t="shared" si="28"/>
        <v>2.9401733526208706E-6</v>
      </c>
      <c r="BC33" s="172">
        <f t="shared" si="28"/>
        <v>2.9401733526208703E-7</v>
      </c>
      <c r="BD33" s="172">
        <f t="shared" si="28"/>
        <v>2.6461560173587834E-5</v>
      </c>
      <c r="BE33" s="172">
        <f t="shared" si="28"/>
        <v>2.9401733526208706E-6</v>
      </c>
      <c r="BF33" s="172">
        <f t="shared" si="28"/>
        <v>2.9401733526208703E-7</v>
      </c>
      <c r="BG33" s="172">
        <f t="shared" si="28"/>
        <v>0</v>
      </c>
      <c r="BH33" s="172">
        <f t="shared" si="28"/>
        <v>1.3965823424949135E-2</v>
      </c>
      <c r="BI33" s="172">
        <f t="shared" si="28"/>
        <v>0</v>
      </c>
      <c r="BJ33" s="172">
        <f t="shared" si="28"/>
        <v>1.4700866763104354E-3</v>
      </c>
      <c r="BK33" s="172">
        <f t="shared" si="28"/>
        <v>0</v>
      </c>
      <c r="BL33" s="172">
        <f t="shared" si="28"/>
        <v>4.4102600289313058E-4</v>
      </c>
      <c r="BM33" s="172">
        <f t="shared" si="28"/>
        <v>5.8803467052417416E-3</v>
      </c>
      <c r="BN33" s="172">
        <f t="shared" si="28"/>
        <v>5.8803467052417416E-3</v>
      </c>
      <c r="BO33" s="172">
        <f t="shared" si="28"/>
        <v>0</v>
      </c>
      <c r="BP33" s="172">
        <f t="shared" si="28"/>
        <v>0</v>
      </c>
      <c r="BQ33" s="172">
        <f t="shared" si="28"/>
        <v>2.9401733526208707E-4</v>
      </c>
      <c r="BR33" s="172">
        <f t="shared" si="28"/>
        <v>0</v>
      </c>
      <c r="BS33" s="172">
        <f t="shared" si="28"/>
        <v>0</v>
      </c>
      <c r="BT33" s="172">
        <f t="shared" si="28"/>
        <v>1.5582918768890614E-2</v>
      </c>
      <c r="BU33" s="172">
        <f t="shared" si="28"/>
        <v>2.9401733526208708E-3</v>
      </c>
      <c r="BV33" s="172">
        <f t="shared" si="28"/>
        <v>0</v>
      </c>
      <c r="BW33" s="172">
        <f t="shared" si="28"/>
        <v>0</v>
      </c>
      <c r="BX33" s="172">
        <f t="shared" si="28"/>
        <v>0</v>
      </c>
      <c r="BY33" s="172">
        <f t="shared" si="28"/>
        <v>0</v>
      </c>
      <c r="BZ33" s="172">
        <f t="shared" ref="BZ33:DC33" si="29">BZ32*100/$DE$32/100</f>
        <v>0</v>
      </c>
      <c r="CA33" s="172">
        <f t="shared" si="29"/>
        <v>0</v>
      </c>
      <c r="CB33" s="172">
        <f t="shared" si="29"/>
        <v>8.8205200578626115E-4</v>
      </c>
      <c r="CC33" s="172">
        <f t="shared" si="29"/>
        <v>2.9401733526208708E-3</v>
      </c>
      <c r="CD33" s="172">
        <f t="shared" si="29"/>
        <v>8.8205200578626124E-3</v>
      </c>
      <c r="CE33" s="172">
        <f t="shared" si="29"/>
        <v>0</v>
      </c>
      <c r="CF33" s="172">
        <f t="shared" si="29"/>
        <v>5.8832868785943619E-3</v>
      </c>
      <c r="CG33" s="172">
        <f t="shared" si="29"/>
        <v>2.9401733526208706E-6</v>
      </c>
      <c r="CH33" s="172">
        <f t="shared" si="29"/>
        <v>1.4700866763104354E-3</v>
      </c>
      <c r="CI33" s="172">
        <f t="shared" si="29"/>
        <v>1.4700866763104354E-3</v>
      </c>
      <c r="CJ33" s="172">
        <f t="shared" si="29"/>
        <v>0</v>
      </c>
      <c r="CK33" s="172">
        <f t="shared" si="29"/>
        <v>2.9401733526208708E-3</v>
      </c>
      <c r="CL33" s="172">
        <f t="shared" si="29"/>
        <v>0</v>
      </c>
      <c r="CM33" s="172">
        <f t="shared" si="29"/>
        <v>5.8803467052417416E-3</v>
      </c>
      <c r="CN33" s="172">
        <f t="shared" si="29"/>
        <v>2.9401733526208708E-3</v>
      </c>
      <c r="CO33" s="172">
        <f t="shared" si="29"/>
        <v>2.9401733526208708E-3</v>
      </c>
      <c r="CP33" s="172">
        <f t="shared" si="29"/>
        <v>0</v>
      </c>
      <c r="CQ33" s="172">
        <f t="shared" si="29"/>
        <v>1.9140528525561865E-2</v>
      </c>
      <c r="CR33" s="172">
        <f t="shared" si="29"/>
        <v>1.4700866763104352E-2</v>
      </c>
      <c r="CS33" s="172">
        <f t="shared" si="29"/>
        <v>4.4396617624575148E-3</v>
      </c>
      <c r="CT33" s="172">
        <f t="shared" si="29"/>
        <v>8.8793235249150293E-9</v>
      </c>
      <c r="CU33" s="172">
        <f t="shared" si="29"/>
        <v>7.350433381552177E-4</v>
      </c>
      <c r="CV33" s="172">
        <f t="shared" si="29"/>
        <v>0</v>
      </c>
      <c r="CW33" s="172">
        <f t="shared" si="29"/>
        <v>0</v>
      </c>
      <c r="CX33" s="172">
        <f t="shared" si="29"/>
        <v>0</v>
      </c>
      <c r="CY33" s="172">
        <f t="shared" si="29"/>
        <v>0</v>
      </c>
      <c r="CZ33" s="172">
        <f t="shared" si="29"/>
        <v>0</v>
      </c>
      <c r="DA33" s="172">
        <f t="shared" si="29"/>
        <v>7.350433381552177E-4</v>
      </c>
      <c r="DB33" s="172">
        <f t="shared" si="29"/>
        <v>0</v>
      </c>
      <c r="DC33" s="172">
        <f t="shared" si="29"/>
        <v>0</v>
      </c>
      <c r="DD33" s="172">
        <f>DD32*100/$DE$32/100</f>
        <v>2.9401733526208706E-6</v>
      </c>
      <c r="DE33" s="172">
        <f>DE32*100/$DE$32/100</f>
        <v>1</v>
      </c>
      <c r="DF33" s="172" t="e">
        <f>DF32*100/$DE$32/100</f>
        <v>#DIV/0!</v>
      </c>
    </row>
    <row r="36" spans="1:110" ht="15" x14ac:dyDescent="0.25">
      <c r="A36" s="138" t="s">
        <v>535</v>
      </c>
      <c r="B36" s="124"/>
      <c r="C36" s="124"/>
      <c r="D36" s="124"/>
      <c r="E36" s="124"/>
      <c r="F36" s="124"/>
      <c r="G36" s="124"/>
      <c r="H36" s="124"/>
      <c r="I36" s="124"/>
    </row>
    <row r="37" spans="1:110" x14ac:dyDescent="0.2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110" ht="90" x14ac:dyDescent="0.2">
      <c r="A38" s="140" t="s">
        <v>496</v>
      </c>
      <c r="B38" s="140" t="s">
        <v>547</v>
      </c>
      <c r="C38" s="140" t="s">
        <v>691</v>
      </c>
      <c r="D38" s="140" t="s">
        <v>522</v>
      </c>
      <c r="E38" s="140" t="s">
        <v>523</v>
      </c>
      <c r="F38" s="201" t="s">
        <v>739</v>
      </c>
      <c r="G38" s="140" t="s">
        <v>548</v>
      </c>
      <c r="H38" s="140" t="s">
        <v>737</v>
      </c>
      <c r="I38" s="140" t="s">
        <v>549</v>
      </c>
    </row>
    <row r="39" spans="1:110" ht="15" x14ac:dyDescent="0.2">
      <c r="A39" s="140"/>
      <c r="B39" s="140"/>
      <c r="C39" s="140"/>
      <c r="D39" s="140"/>
      <c r="E39" s="140"/>
      <c r="F39" s="200"/>
      <c r="G39" s="154"/>
      <c r="H39" s="140"/>
      <c r="I39" s="154"/>
    </row>
    <row r="40" spans="1:110" x14ac:dyDescent="0.2">
      <c r="A40" s="141">
        <v>1</v>
      </c>
      <c r="B40" s="142"/>
      <c r="C40" s="142"/>
      <c r="D40" s="143"/>
      <c r="E40" s="143"/>
      <c r="F40" s="200"/>
      <c r="G40" s="144"/>
      <c r="H40" s="143"/>
      <c r="I40" s="154"/>
    </row>
    <row r="41" spans="1:110" ht="15" x14ac:dyDescent="0.25">
      <c r="A41" s="167"/>
      <c r="B41" s="158" t="s">
        <v>258</v>
      </c>
      <c r="C41" s="158"/>
      <c r="D41" s="167"/>
      <c r="E41" s="146"/>
      <c r="F41" s="200"/>
      <c r="G41" s="147"/>
      <c r="H41" s="146"/>
      <c r="I41" s="154"/>
    </row>
    <row r="42" spans="1:110" x14ac:dyDescent="0.2">
      <c r="A42" s="124"/>
      <c r="B42" s="124"/>
      <c r="C42" s="124"/>
      <c r="D42" s="124"/>
      <c r="E42" s="124"/>
      <c r="G42" s="124"/>
      <c r="H42" s="124"/>
      <c r="I42" s="124"/>
    </row>
    <row r="43" spans="1:110" ht="15" x14ac:dyDescent="0.25">
      <c r="A43" s="138" t="s">
        <v>740</v>
      </c>
      <c r="B43" s="124"/>
      <c r="C43" s="124"/>
      <c r="D43" s="124"/>
      <c r="E43" s="124"/>
      <c r="G43" s="124"/>
      <c r="H43" s="124"/>
      <c r="I43" s="124"/>
    </row>
    <row r="44" spans="1:110" x14ac:dyDescent="0.2">
      <c r="A44" s="124"/>
      <c r="B44" s="124"/>
      <c r="C44" s="124"/>
      <c r="D44" s="124"/>
      <c r="E44" s="124"/>
      <c r="G44" s="124"/>
      <c r="H44" s="124"/>
      <c r="I44" s="124"/>
    </row>
    <row r="45" spans="1:110" s="203" customFormat="1" ht="90" x14ac:dyDescent="0.2">
      <c r="A45" s="140" t="s">
        <v>496</v>
      </c>
      <c r="B45" s="140" t="s">
        <v>538</v>
      </c>
      <c r="C45" s="201" t="s">
        <v>430</v>
      </c>
      <c r="D45" s="201" t="s">
        <v>527</v>
      </c>
      <c r="E45" s="140" t="s">
        <v>491</v>
      </c>
      <c r="F45" s="140" t="s">
        <v>431</v>
      </c>
      <c r="G45" s="202" t="s">
        <v>537</v>
      </c>
      <c r="H45" s="140" t="s">
        <v>737</v>
      </c>
      <c r="I45" s="140" t="s">
        <v>549</v>
      </c>
    </row>
    <row r="46" spans="1:110" x14ac:dyDescent="0.2">
      <c r="A46" s="141">
        <v>1</v>
      </c>
      <c r="B46" s="156"/>
      <c r="C46" s="200">
        <v>5</v>
      </c>
      <c r="D46" s="200"/>
      <c r="E46" s="157">
        <v>100</v>
      </c>
      <c r="F46" s="156">
        <v>10</v>
      </c>
      <c r="G46" s="166">
        <f>IF(F46=0,0,C46*E46/F46)</f>
        <v>50</v>
      </c>
      <c r="H46" s="156"/>
      <c r="I46" s="154"/>
    </row>
    <row r="47" spans="1:110" ht="15" x14ac:dyDescent="0.2">
      <c r="A47" s="139"/>
      <c r="B47" s="158" t="s">
        <v>258</v>
      </c>
      <c r="C47" s="200"/>
      <c r="D47" s="200"/>
      <c r="E47" s="159"/>
      <c r="F47" s="160"/>
      <c r="G47" s="166">
        <f>IF(F47=0,0,E47/F47)</f>
        <v>0</v>
      </c>
      <c r="H47" s="160"/>
      <c r="I47" s="154"/>
    </row>
    <row r="48" spans="1:110" x14ac:dyDescent="0.2">
      <c r="A48" s="124"/>
      <c r="B48" s="124"/>
      <c r="C48" s="124"/>
      <c r="D48" s="124"/>
      <c r="E48" s="124"/>
      <c r="G48" s="124"/>
      <c r="H48" s="124"/>
      <c r="I48" s="124"/>
    </row>
    <row r="49" spans="1:9" ht="15" x14ac:dyDescent="0.25">
      <c r="A49" s="138" t="s">
        <v>526</v>
      </c>
      <c r="B49" s="124"/>
      <c r="C49" s="124"/>
      <c r="D49" s="124"/>
      <c r="E49" s="124"/>
      <c r="G49" s="124"/>
      <c r="H49" s="124"/>
      <c r="I49" s="124"/>
    </row>
    <row r="50" spans="1:9" x14ac:dyDescent="0.2">
      <c r="A50" s="124"/>
      <c r="B50" s="124"/>
      <c r="C50" s="124"/>
      <c r="D50" s="124"/>
      <c r="E50" s="124"/>
      <c r="G50" s="124"/>
      <c r="H50" s="124"/>
      <c r="I50" s="124"/>
    </row>
    <row r="51" spans="1:9" ht="90" x14ac:dyDescent="0.2">
      <c r="A51" s="140" t="s">
        <v>496</v>
      </c>
      <c r="B51" s="140" t="s">
        <v>539</v>
      </c>
      <c r="C51" s="201" t="s">
        <v>430</v>
      </c>
      <c r="D51" s="201" t="s">
        <v>527</v>
      </c>
      <c r="E51" s="140" t="s">
        <v>540</v>
      </c>
      <c r="F51" s="140" t="s">
        <v>529</v>
      </c>
      <c r="G51" s="140" t="s">
        <v>527</v>
      </c>
      <c r="H51" s="140" t="s">
        <v>737</v>
      </c>
      <c r="I51" s="140" t="s">
        <v>549</v>
      </c>
    </row>
    <row r="52" spans="1:9" x14ac:dyDescent="0.2">
      <c r="A52" s="141">
        <v>1</v>
      </c>
      <c r="B52" s="117"/>
      <c r="C52" s="200"/>
      <c r="D52" s="200"/>
      <c r="E52" s="153"/>
      <c r="F52" s="153"/>
      <c r="G52" s="161"/>
      <c r="H52" s="153"/>
      <c r="I52" s="154"/>
    </row>
    <row r="53" spans="1:9" x14ac:dyDescent="0.2">
      <c r="A53" s="145"/>
      <c r="B53" s="162" t="s">
        <v>528</v>
      </c>
      <c r="C53" s="200"/>
      <c r="D53" s="200"/>
      <c r="E53" s="163"/>
      <c r="F53" s="165"/>
      <c r="G53" s="164"/>
      <c r="H53" s="165"/>
      <c r="I53" s="154"/>
    </row>
    <row r="54" spans="1:9" x14ac:dyDescent="0.2">
      <c r="A54" s="124"/>
      <c r="B54" s="124"/>
      <c r="C54" s="124"/>
      <c r="D54" s="124"/>
      <c r="E54" s="124"/>
      <c r="G54" s="124"/>
      <c r="H54" s="124"/>
      <c r="I54" s="124"/>
    </row>
    <row r="55" spans="1:9" ht="15" x14ac:dyDescent="0.25">
      <c r="A55" s="138" t="s">
        <v>530</v>
      </c>
      <c r="B55" s="124"/>
      <c r="C55" s="124"/>
      <c r="D55" s="124"/>
      <c r="E55" s="124"/>
      <c r="G55" s="124"/>
      <c r="H55" s="124"/>
      <c r="I55" s="124"/>
    </row>
    <row r="56" spans="1:9" x14ac:dyDescent="0.2">
      <c r="A56" s="124"/>
      <c r="B56" s="124"/>
      <c r="C56" s="124"/>
      <c r="D56" s="124"/>
      <c r="E56" s="124"/>
      <c r="G56" s="124"/>
      <c r="H56" s="124"/>
      <c r="I56" s="124"/>
    </row>
    <row r="57" spans="1:9" s="203" customFormat="1" ht="90" x14ac:dyDescent="0.2">
      <c r="A57" s="140" t="s">
        <v>496</v>
      </c>
      <c r="B57" s="140" t="s">
        <v>541</v>
      </c>
      <c r="C57" s="201" t="s">
        <v>430</v>
      </c>
      <c r="D57" s="201" t="s">
        <v>527</v>
      </c>
      <c r="E57" s="140" t="s">
        <v>491</v>
      </c>
      <c r="F57" s="140" t="s">
        <v>542</v>
      </c>
      <c r="G57" s="202" t="s">
        <v>543</v>
      </c>
      <c r="H57" s="140" t="s">
        <v>737</v>
      </c>
      <c r="I57" s="140" t="s">
        <v>549</v>
      </c>
    </row>
    <row r="58" spans="1:9" x14ac:dyDescent="0.2">
      <c r="A58" s="141">
        <v>1</v>
      </c>
      <c r="B58" s="156"/>
      <c r="C58" s="200"/>
      <c r="D58" s="200"/>
      <c r="E58" s="157"/>
      <c r="F58" s="156"/>
      <c r="G58" s="154"/>
      <c r="H58" s="156"/>
      <c r="I58" s="154"/>
    </row>
    <row r="59" spans="1:9" ht="15" x14ac:dyDescent="0.2">
      <c r="A59" s="139"/>
      <c r="B59" s="158" t="s">
        <v>258</v>
      </c>
      <c r="C59" s="200"/>
      <c r="D59" s="200"/>
      <c r="E59" s="159"/>
      <c r="F59" s="160"/>
      <c r="G59" s="154"/>
      <c r="H59" s="160"/>
      <c r="I59" s="154"/>
    </row>
    <row r="60" spans="1:9" x14ac:dyDescent="0.2">
      <c r="A60" s="124"/>
      <c r="B60" s="124"/>
      <c r="C60" s="124"/>
      <c r="D60" s="124"/>
      <c r="E60" s="124"/>
      <c r="G60" s="124"/>
      <c r="H60" s="124"/>
      <c r="I60" s="124"/>
    </row>
    <row r="61" spans="1:9" ht="15" x14ac:dyDescent="0.25">
      <c r="A61" s="138" t="s">
        <v>532</v>
      </c>
      <c r="B61" s="124"/>
      <c r="C61" s="124"/>
      <c r="D61" s="124"/>
      <c r="E61" s="124"/>
      <c r="G61" s="124"/>
      <c r="H61" s="124"/>
      <c r="I61" s="124"/>
    </row>
    <row r="62" spans="1:9" x14ac:dyDescent="0.2">
      <c r="A62" s="124"/>
      <c r="B62" s="124"/>
      <c r="C62" s="124"/>
      <c r="D62" s="124"/>
      <c r="E62" s="124"/>
      <c r="G62" s="124"/>
      <c r="H62" s="124"/>
      <c r="I62" s="124"/>
    </row>
    <row r="63" spans="1:9" s="203" customFormat="1" ht="90" x14ac:dyDescent="0.2">
      <c r="A63" s="140" t="s">
        <v>496</v>
      </c>
      <c r="B63" s="140" t="s">
        <v>544</v>
      </c>
      <c r="C63" s="201" t="s">
        <v>430</v>
      </c>
      <c r="D63" s="201" t="s">
        <v>527</v>
      </c>
      <c r="E63" s="140" t="s">
        <v>491</v>
      </c>
      <c r="F63" s="140" t="s">
        <v>542</v>
      </c>
      <c r="G63" s="202" t="s">
        <v>545</v>
      </c>
      <c r="H63" s="140" t="s">
        <v>737</v>
      </c>
      <c r="I63" s="140" t="s">
        <v>549</v>
      </c>
    </row>
    <row r="64" spans="1:9" x14ac:dyDescent="0.2">
      <c r="A64" s="141">
        <v>1</v>
      </c>
      <c r="B64" s="156"/>
      <c r="C64" s="200"/>
      <c r="D64" s="200"/>
      <c r="E64" s="157"/>
      <c r="F64" s="156"/>
      <c r="G64" s="154"/>
      <c r="H64" s="156"/>
      <c r="I64" s="154"/>
    </row>
    <row r="65" spans="1:9" ht="15" x14ac:dyDescent="0.2">
      <c r="A65" s="139"/>
      <c r="B65" s="158" t="s">
        <v>258</v>
      </c>
      <c r="C65" s="200"/>
      <c r="D65" s="200"/>
      <c r="E65" s="159"/>
      <c r="F65" s="160"/>
      <c r="G65" s="154"/>
      <c r="H65" s="160"/>
      <c r="I65" s="154"/>
    </row>
    <row r="66" spans="1:9" x14ac:dyDescent="0.2">
      <c r="A66" s="124"/>
      <c r="B66" s="124"/>
      <c r="C66" s="124"/>
      <c r="D66" s="124"/>
      <c r="E66" s="124"/>
      <c r="G66" s="124"/>
      <c r="H66" s="124"/>
      <c r="I66" s="124"/>
    </row>
    <row r="67" spans="1:9" x14ac:dyDescent="0.2">
      <c r="A67" s="124"/>
      <c r="B67" s="124"/>
      <c r="C67" s="124"/>
      <c r="D67" s="124"/>
      <c r="E67" s="124"/>
      <c r="G67" s="124"/>
      <c r="H67" s="124"/>
      <c r="I67" s="124"/>
    </row>
    <row r="68" spans="1:9" ht="15" x14ac:dyDescent="0.25">
      <c r="A68" s="138" t="s">
        <v>533</v>
      </c>
      <c r="B68" s="124"/>
      <c r="C68" s="124"/>
      <c r="D68" s="124"/>
      <c r="E68" s="124"/>
      <c r="G68" s="124"/>
      <c r="H68" s="124"/>
      <c r="I68" s="124"/>
    </row>
    <row r="69" spans="1:9" x14ac:dyDescent="0.2">
      <c r="A69" s="124"/>
      <c r="B69" s="124"/>
      <c r="C69" s="124"/>
      <c r="D69" s="124"/>
      <c r="E69" s="124"/>
      <c r="G69" s="124"/>
      <c r="H69" s="124"/>
      <c r="I69" s="124"/>
    </row>
    <row r="70" spans="1:9" s="203" customFormat="1" ht="90" x14ac:dyDescent="0.2">
      <c r="A70" s="140" t="s">
        <v>496</v>
      </c>
      <c r="B70" s="140" t="s">
        <v>546</v>
      </c>
      <c r="C70" s="201" t="s">
        <v>430</v>
      </c>
      <c r="D70" s="201" t="s">
        <v>527</v>
      </c>
      <c r="E70" s="140" t="s">
        <v>491</v>
      </c>
      <c r="F70" s="202" t="s">
        <v>545</v>
      </c>
      <c r="G70" s="204"/>
      <c r="H70" s="140" t="s">
        <v>737</v>
      </c>
      <c r="I70" s="140" t="s">
        <v>549</v>
      </c>
    </row>
    <row r="71" spans="1:9" x14ac:dyDescent="0.2">
      <c r="A71" s="141">
        <v>1</v>
      </c>
      <c r="B71" s="156"/>
      <c r="C71" s="200"/>
      <c r="D71" s="200"/>
      <c r="E71" s="157"/>
      <c r="F71" s="156"/>
      <c r="G71" s="154"/>
      <c r="H71" s="156"/>
      <c r="I71" s="154"/>
    </row>
    <row r="72" spans="1:9" ht="15" x14ac:dyDescent="0.2">
      <c r="A72" s="139"/>
      <c r="B72" s="158" t="s">
        <v>258</v>
      </c>
      <c r="C72" s="200"/>
      <c r="D72" s="200"/>
      <c r="E72" s="159"/>
      <c r="F72" s="160"/>
      <c r="G72" s="154"/>
      <c r="H72" s="160"/>
      <c r="I72" s="154"/>
    </row>
    <row r="73" spans="1:9" x14ac:dyDescent="0.2">
      <c r="A73" s="124"/>
      <c r="B73" s="124"/>
      <c r="C73" s="124"/>
      <c r="D73" s="124"/>
      <c r="E73" s="124"/>
      <c r="G73" s="124"/>
      <c r="H73" s="124"/>
      <c r="I73" s="124"/>
    </row>
    <row r="74" spans="1:9" x14ac:dyDescent="0.2">
      <c r="A74" s="124"/>
      <c r="B74" s="124"/>
      <c r="C74" s="124"/>
      <c r="D74" s="124"/>
      <c r="E74" s="124"/>
      <c r="G74" s="124"/>
      <c r="H74" s="124"/>
      <c r="I74" s="124"/>
    </row>
    <row r="75" spans="1:9" ht="15" x14ac:dyDescent="0.25">
      <c r="A75" s="138" t="s">
        <v>536</v>
      </c>
      <c r="B75" s="124"/>
      <c r="C75" s="124"/>
      <c r="D75" s="124"/>
      <c r="E75" s="124"/>
      <c r="G75" s="124"/>
      <c r="H75" s="124"/>
      <c r="I75" s="124"/>
    </row>
    <row r="76" spans="1:9" x14ac:dyDescent="0.2">
      <c r="A76" s="124"/>
      <c r="B76" s="124"/>
      <c r="C76" s="124"/>
      <c r="D76" s="124"/>
      <c r="E76" s="124"/>
      <c r="G76" s="124"/>
      <c r="H76" s="124"/>
      <c r="I76" s="124"/>
    </row>
    <row r="77" spans="1:9" ht="30" x14ac:dyDescent="0.2">
      <c r="A77" s="140" t="s">
        <v>496</v>
      </c>
      <c r="B77" s="140" t="s">
        <v>547</v>
      </c>
      <c r="C77" s="140" t="s">
        <v>691</v>
      </c>
      <c r="D77" s="140" t="s">
        <v>522</v>
      </c>
      <c r="E77" s="140" t="s">
        <v>523</v>
      </c>
      <c r="F77" s="201" t="s">
        <v>738</v>
      </c>
      <c r="G77" s="140" t="s">
        <v>548</v>
      </c>
      <c r="H77" s="140" t="s">
        <v>549</v>
      </c>
    </row>
    <row r="78" spans="1:9" ht="15" x14ac:dyDescent="0.2">
      <c r="A78" s="140"/>
      <c r="B78" s="140"/>
      <c r="C78" s="140"/>
      <c r="D78" s="140"/>
      <c r="E78" s="140"/>
      <c r="F78" s="200"/>
      <c r="G78" s="154"/>
      <c r="H78" s="154"/>
    </row>
    <row r="79" spans="1:9" x14ac:dyDescent="0.2">
      <c r="A79" s="141">
        <v>1</v>
      </c>
      <c r="B79" s="142"/>
      <c r="C79" s="142"/>
      <c r="D79" s="143"/>
      <c r="E79" s="143"/>
      <c r="F79" s="200"/>
      <c r="G79" s="144"/>
      <c r="H79" s="154"/>
    </row>
    <row r="80" spans="1:9" ht="15" x14ac:dyDescent="0.25">
      <c r="A80" s="167"/>
      <c r="B80" s="158" t="s">
        <v>258</v>
      </c>
      <c r="C80" s="158"/>
      <c r="D80" s="167"/>
      <c r="E80" s="146"/>
      <c r="F80" s="200"/>
      <c r="G80" s="147"/>
      <c r="H80" s="154"/>
    </row>
    <row r="81" spans="2:10" x14ac:dyDescent="0.2">
      <c r="B81" s="124"/>
      <c r="C81" s="124"/>
      <c r="D81" s="124"/>
      <c r="E81" s="124"/>
      <c r="F81" s="124"/>
      <c r="G81" s="124"/>
      <c r="H81" s="124"/>
      <c r="J81" s="124"/>
    </row>
    <row r="82" spans="2:10" x14ac:dyDescent="0.2">
      <c r="B82" s="124"/>
      <c r="C82" s="124"/>
      <c r="D82" s="124"/>
      <c r="E82" s="124"/>
      <c r="F82" s="124"/>
      <c r="G82" s="124"/>
      <c r="H82" s="124"/>
      <c r="I82" s="124"/>
      <c r="J82" s="124"/>
    </row>
  </sheetData>
  <autoFilter ref="A22:DF22"/>
  <mergeCells count="94">
    <mergeCell ref="CZ20:CZ21"/>
    <mergeCell ref="DA20:DA21"/>
    <mergeCell ref="DB20:DB21"/>
    <mergeCell ref="DC20:DC21"/>
    <mergeCell ref="CS20:CT20"/>
    <mergeCell ref="CU20:CU21"/>
    <mergeCell ref="CV20:CV21"/>
    <mergeCell ref="CW20:CW21"/>
    <mergeCell ref="CX20:CX21"/>
    <mergeCell ref="CY20:CY21"/>
    <mergeCell ref="CR20:CR21"/>
    <mergeCell ref="CG20:CG21"/>
    <mergeCell ref="CH20:CH21"/>
    <mergeCell ref="CI20:CI21"/>
    <mergeCell ref="CJ20:CJ21"/>
    <mergeCell ref="CK20:CK21"/>
    <mergeCell ref="CL20:CL21"/>
    <mergeCell ref="CM20:CM21"/>
    <mergeCell ref="CN20:CN21"/>
    <mergeCell ref="CO20:CO21"/>
    <mergeCell ref="CP20:CP21"/>
    <mergeCell ref="CQ20:CQ21"/>
    <mergeCell ref="CF20:CF21"/>
    <mergeCell ref="BU20:BU21"/>
    <mergeCell ref="BV20:BV21"/>
    <mergeCell ref="BW20:BW21"/>
    <mergeCell ref="BX20:BX21"/>
    <mergeCell ref="BY20:BY21"/>
    <mergeCell ref="BZ20:BZ21"/>
    <mergeCell ref="CA20:CA21"/>
    <mergeCell ref="CB20:CB21"/>
    <mergeCell ref="CC20:CC21"/>
    <mergeCell ref="CD20:CD21"/>
    <mergeCell ref="CE20:CE21"/>
    <mergeCell ref="BG20:BG21"/>
    <mergeCell ref="BT20:BT21"/>
    <mergeCell ref="BI20:BI21"/>
    <mergeCell ref="BJ20:BJ21"/>
    <mergeCell ref="BK20:BK21"/>
    <mergeCell ref="BL20:BL21"/>
    <mergeCell ref="BM20:BM21"/>
    <mergeCell ref="BN20:BN21"/>
    <mergeCell ref="BO20:BO21"/>
    <mergeCell ref="BP20:BP21"/>
    <mergeCell ref="BQ20:BQ21"/>
    <mergeCell ref="BR20:BR21"/>
    <mergeCell ref="BS20:BS21"/>
    <mergeCell ref="AR20:AR21"/>
    <mergeCell ref="AS20:AW20"/>
    <mergeCell ref="AX20:AZ20"/>
    <mergeCell ref="BA20:BC20"/>
    <mergeCell ref="BD20:BF20"/>
    <mergeCell ref="AM20:AM21"/>
    <mergeCell ref="AN20:AN21"/>
    <mergeCell ref="AO20:AO21"/>
    <mergeCell ref="AP20:AP21"/>
    <mergeCell ref="AQ20:AQ21"/>
    <mergeCell ref="F20:F21"/>
    <mergeCell ref="G20:H20"/>
    <mergeCell ref="J20:J21"/>
    <mergeCell ref="K20:N20"/>
    <mergeCell ref="O20:P20"/>
    <mergeCell ref="K19:P19"/>
    <mergeCell ref="Q19:AJ19"/>
    <mergeCell ref="AK19:AN19"/>
    <mergeCell ref="AO19:AQ19"/>
    <mergeCell ref="DD19:DD21"/>
    <mergeCell ref="Q20:Q21"/>
    <mergeCell ref="R20:T20"/>
    <mergeCell ref="U20:X20"/>
    <mergeCell ref="Y20:AB20"/>
    <mergeCell ref="BH19:BS19"/>
    <mergeCell ref="BT19:CE19"/>
    <mergeCell ref="CF19:CL19"/>
    <mergeCell ref="CM19:CP19"/>
    <mergeCell ref="CQ19:CT19"/>
    <mergeCell ref="CU19:DC19"/>
    <mergeCell ref="BH20:BH21"/>
    <mergeCell ref="K18:AQ18"/>
    <mergeCell ref="AR18:DC18"/>
    <mergeCell ref="DE18:DE21"/>
    <mergeCell ref="DF18:DF21"/>
    <mergeCell ref="A19:A21"/>
    <mergeCell ref="B19:B21"/>
    <mergeCell ref="C19:C21"/>
    <mergeCell ref="D19:D21"/>
    <mergeCell ref="E19:E21"/>
    <mergeCell ref="F19:H19"/>
    <mergeCell ref="AR19:BG19"/>
    <mergeCell ref="AC20:AF20"/>
    <mergeCell ref="AG20:AJ20"/>
    <mergeCell ref="AK20:AK21"/>
    <mergeCell ref="AL20:AL21"/>
    <mergeCell ref="I19:I2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2" manualBreakCount="2">
    <brk id="33" max="109" man="1"/>
    <brk id="34" max="109" man="1"/>
  </rowBreaks>
  <colBreaks count="4" manualBreakCount="4">
    <brk id="16" max="82" man="1"/>
    <brk id="43" max="82" man="1"/>
    <brk id="66" max="82" man="1"/>
    <brk id="90" max="82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CZ135"/>
  <sheetViews>
    <sheetView zoomScaleNormal="100" zoomScaleSheetLayoutView="10" workbookViewId="0">
      <selection activeCell="L45" sqref="L45"/>
    </sheetView>
  </sheetViews>
  <sheetFormatPr defaultColWidth="15.7109375" defaultRowHeight="12.75" x14ac:dyDescent="0.2"/>
  <cols>
    <col min="1" max="1" width="15.7109375" style="124"/>
    <col min="2" max="2" width="18" style="124" customWidth="1"/>
    <col min="3" max="4" width="55.7109375" style="124" customWidth="1"/>
    <col min="5" max="6" width="23.140625" style="124" customWidth="1"/>
    <col min="7" max="7" width="32.85546875" style="124" customWidth="1"/>
    <col min="8" max="8" width="23.28515625" style="124" customWidth="1"/>
    <col min="9" max="9" width="17.42578125" style="124" bestFit="1" customWidth="1"/>
    <col min="10" max="11" width="15.140625" style="124" customWidth="1"/>
    <col min="12" max="12" width="21" style="124" customWidth="1"/>
    <col min="13" max="13" width="15.140625" style="124" customWidth="1"/>
    <col min="14" max="14" width="18.85546875" style="124" bestFit="1" customWidth="1"/>
    <col min="15" max="15" width="17.42578125" style="124" bestFit="1" customWidth="1"/>
    <col min="16" max="16" width="15.140625" style="124" customWidth="1"/>
    <col min="17" max="17" width="17.140625" style="124" customWidth="1"/>
    <col min="18" max="18" width="18.85546875" style="124" bestFit="1" customWidth="1"/>
    <col min="19" max="33" width="15.140625" style="124" customWidth="1"/>
    <col min="34" max="34" width="29.140625" style="124" customWidth="1"/>
    <col min="35" max="37" width="15.140625" style="124" customWidth="1"/>
    <col min="38" max="49" width="15.5703125" style="124" customWidth="1"/>
    <col min="50" max="50" width="15.140625" style="124" customWidth="1"/>
    <col min="51" max="51" width="20.85546875" style="124" customWidth="1"/>
    <col min="52" max="54" width="15.140625" style="124" customWidth="1"/>
    <col min="55" max="55" width="18.140625" style="124" customWidth="1"/>
    <col min="56" max="85" width="15.140625" style="124" customWidth="1"/>
    <col min="86" max="88" width="15.140625" style="118" customWidth="1"/>
    <col min="89" max="89" width="25.85546875" style="118" customWidth="1"/>
    <col min="90" max="91" width="25.85546875" style="124" customWidth="1"/>
    <col min="92" max="92" width="25.85546875" style="118" customWidth="1"/>
    <col min="93" max="93" width="15.140625" style="124" customWidth="1"/>
    <col min="94" max="100" width="15.140625" style="118" customWidth="1"/>
    <col min="101" max="102" width="15.7109375" style="118" customWidth="1"/>
    <col min="103" max="103" width="32" style="125" customWidth="1"/>
    <col min="104" max="104" width="32.5703125" style="124" customWidth="1"/>
    <col min="105" max="16384" width="15.7109375" style="124"/>
  </cols>
  <sheetData>
    <row r="2" spans="2:103" s="130" customFormat="1" ht="14.25" x14ac:dyDescent="0.2">
      <c r="B2" s="130" t="s">
        <v>503</v>
      </c>
      <c r="CH2" s="126"/>
      <c r="CI2" s="126"/>
      <c r="CJ2" s="126"/>
      <c r="CK2" s="126"/>
      <c r="CN2" s="126"/>
      <c r="CP2" s="126"/>
      <c r="CQ2" s="126"/>
      <c r="CR2" s="126"/>
      <c r="CS2" s="126"/>
      <c r="CT2" s="126"/>
      <c r="CU2" s="126"/>
      <c r="CV2" s="126"/>
      <c r="CW2" s="126"/>
      <c r="CX2" s="126"/>
      <c r="CY2" s="131"/>
    </row>
    <row r="3" spans="2:103" s="130" customFormat="1" ht="14.25" x14ac:dyDescent="0.2">
      <c r="B3" s="130" t="s">
        <v>504</v>
      </c>
      <c r="M3" s="133" t="s">
        <v>505</v>
      </c>
      <c r="N3" s="133"/>
      <c r="O3" s="133"/>
      <c r="P3" s="133"/>
      <c r="Q3" s="133"/>
      <c r="CH3" s="126"/>
      <c r="CI3" s="126"/>
      <c r="CJ3" s="126"/>
      <c r="CK3" s="126"/>
      <c r="CN3" s="126"/>
      <c r="CP3" s="126"/>
      <c r="CQ3" s="126"/>
      <c r="CR3" s="126"/>
      <c r="CS3" s="126"/>
      <c r="CT3" s="126"/>
      <c r="CU3" s="126"/>
      <c r="CV3" s="126"/>
      <c r="CW3" s="126"/>
      <c r="CX3" s="126"/>
      <c r="CY3" s="131"/>
    </row>
    <row r="4" spans="2:103" s="130" customFormat="1" ht="14.25" x14ac:dyDescent="0.2">
      <c r="B4" s="130" t="s">
        <v>506</v>
      </c>
      <c r="CH4" s="126"/>
      <c r="CI4" s="126"/>
      <c r="CJ4" s="126"/>
      <c r="CK4" s="126"/>
      <c r="CN4" s="126"/>
      <c r="CP4" s="126"/>
      <c r="CQ4" s="126"/>
      <c r="CR4" s="126"/>
      <c r="CS4" s="126"/>
      <c r="CT4" s="126"/>
      <c r="CU4" s="126"/>
      <c r="CV4" s="126"/>
      <c r="CW4" s="126"/>
      <c r="CX4" s="126"/>
      <c r="CY4" s="131"/>
    </row>
    <row r="5" spans="2:103" s="130" customFormat="1" ht="14.25" x14ac:dyDescent="0.2">
      <c r="B5" s="130" t="s">
        <v>507</v>
      </c>
      <c r="M5" s="137" t="s">
        <v>534</v>
      </c>
      <c r="N5" s="137"/>
      <c r="O5" s="137"/>
      <c r="P5" s="137"/>
      <c r="Q5" s="137"/>
      <c r="CH5" s="126"/>
      <c r="CI5" s="126"/>
      <c r="CJ5" s="126"/>
      <c r="CK5" s="126"/>
      <c r="CN5" s="126"/>
      <c r="CP5" s="126"/>
      <c r="CQ5" s="126"/>
      <c r="CR5" s="126"/>
      <c r="CS5" s="126"/>
      <c r="CT5" s="126"/>
      <c r="CU5" s="126"/>
      <c r="CV5" s="126"/>
      <c r="CW5" s="126"/>
      <c r="CX5" s="126"/>
      <c r="CY5" s="131"/>
    </row>
    <row r="6" spans="2:103" s="130" customFormat="1" ht="14.25" x14ac:dyDescent="0.2">
      <c r="B6" s="130" t="s">
        <v>508</v>
      </c>
      <c r="CH6" s="126"/>
      <c r="CI6" s="126"/>
      <c r="CJ6" s="126"/>
      <c r="CK6" s="126"/>
      <c r="CN6" s="126"/>
      <c r="CP6" s="126"/>
      <c r="CQ6" s="126"/>
      <c r="CR6" s="126"/>
      <c r="CS6" s="126"/>
      <c r="CT6" s="126"/>
      <c r="CU6" s="126"/>
      <c r="CV6" s="126"/>
      <c r="CW6" s="126"/>
      <c r="CX6" s="126"/>
      <c r="CY6" s="131"/>
    </row>
    <row r="7" spans="2:103" s="130" customFormat="1" ht="14.25" x14ac:dyDescent="0.2">
      <c r="B7" s="130" t="s">
        <v>509</v>
      </c>
      <c r="M7" s="155" t="s">
        <v>524</v>
      </c>
      <c r="N7" s="155"/>
      <c r="O7" s="155"/>
      <c r="P7" s="155"/>
      <c r="Q7" s="155"/>
      <c r="CH7" s="126"/>
      <c r="CI7" s="126"/>
      <c r="CJ7" s="126"/>
      <c r="CK7" s="126"/>
      <c r="CN7" s="126"/>
      <c r="CP7" s="126"/>
      <c r="CQ7" s="126"/>
      <c r="CR7" s="126"/>
      <c r="CS7" s="126"/>
      <c r="CT7" s="126"/>
      <c r="CU7" s="126"/>
      <c r="CV7" s="126"/>
      <c r="CW7" s="126"/>
      <c r="CX7" s="126"/>
      <c r="CY7" s="131"/>
    </row>
    <row r="8" spans="2:103" s="130" customFormat="1" ht="14.25" x14ac:dyDescent="0.2">
      <c r="CH8" s="126"/>
      <c r="CI8" s="126"/>
      <c r="CJ8" s="126"/>
      <c r="CK8" s="126"/>
      <c r="CN8" s="126"/>
      <c r="CP8" s="126"/>
      <c r="CQ8" s="126"/>
      <c r="CR8" s="126"/>
      <c r="CS8" s="126"/>
      <c r="CT8" s="126"/>
      <c r="CU8" s="126"/>
      <c r="CV8" s="126"/>
      <c r="CW8" s="126"/>
      <c r="CX8" s="126"/>
      <c r="CY8" s="131"/>
    </row>
    <row r="9" spans="2:103" s="130" customFormat="1" ht="14.25" x14ac:dyDescent="0.2">
      <c r="B9" s="130" t="s">
        <v>510</v>
      </c>
      <c r="CH9" s="126"/>
      <c r="CI9" s="126"/>
      <c r="CJ9" s="126"/>
      <c r="CK9" s="126"/>
      <c r="CN9" s="126"/>
      <c r="CP9" s="126"/>
      <c r="CQ9" s="126"/>
      <c r="CR9" s="126"/>
      <c r="CS9" s="126"/>
      <c r="CT9" s="126"/>
      <c r="CU9" s="126"/>
      <c r="CV9" s="126"/>
      <c r="CW9" s="126"/>
      <c r="CX9" s="126"/>
      <c r="CY9" s="131"/>
    </row>
    <row r="10" spans="2:103" s="130" customFormat="1" ht="14.25" x14ac:dyDescent="0.2">
      <c r="B10" s="130" t="s">
        <v>511</v>
      </c>
      <c r="CH10" s="126"/>
      <c r="CI10" s="126"/>
      <c r="CJ10" s="126"/>
      <c r="CK10" s="126"/>
      <c r="CN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31"/>
    </row>
    <row r="11" spans="2:103" s="130" customFormat="1" ht="14.25" x14ac:dyDescent="0.2">
      <c r="B11" s="130" t="s">
        <v>512</v>
      </c>
      <c r="CH11" s="126"/>
      <c r="CI11" s="126"/>
      <c r="CJ11" s="126"/>
      <c r="CK11" s="126"/>
      <c r="CN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31"/>
    </row>
    <row r="12" spans="2:103" s="130" customFormat="1" ht="14.25" x14ac:dyDescent="0.2">
      <c r="CH12" s="126"/>
      <c r="CI12" s="126"/>
      <c r="CJ12" s="126"/>
      <c r="CK12" s="126"/>
      <c r="CN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31"/>
    </row>
    <row r="13" spans="2:103" s="130" customFormat="1" ht="14.25" x14ac:dyDescent="0.2">
      <c r="B13" s="130" t="s">
        <v>513</v>
      </c>
      <c r="CH13" s="126"/>
      <c r="CI13" s="126"/>
      <c r="CJ13" s="126"/>
      <c r="CK13" s="126"/>
      <c r="CN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31"/>
    </row>
    <row r="14" spans="2:103" s="130" customFormat="1" ht="14.25" x14ac:dyDescent="0.2">
      <c r="B14" s="130" t="s">
        <v>514</v>
      </c>
      <c r="CH14" s="126"/>
      <c r="CI14" s="126"/>
      <c r="CJ14" s="126"/>
      <c r="CK14" s="126"/>
      <c r="CN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31"/>
    </row>
    <row r="15" spans="2:103" s="130" customFormat="1" ht="14.25" x14ac:dyDescent="0.2">
      <c r="B15" s="130" t="s">
        <v>515</v>
      </c>
      <c r="CH15" s="126"/>
      <c r="CI15" s="126"/>
      <c r="CJ15" s="126"/>
      <c r="CK15" s="126"/>
      <c r="CN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31"/>
    </row>
    <row r="16" spans="2:103" s="130" customFormat="1" ht="14.25" x14ac:dyDescent="0.2">
      <c r="B16" s="130" t="s">
        <v>516</v>
      </c>
      <c r="CH16" s="126"/>
      <c r="CI16" s="126"/>
      <c r="CJ16" s="126"/>
      <c r="CK16" s="126"/>
      <c r="CN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31"/>
    </row>
    <row r="17" spans="1:104" ht="81.75" customHeight="1" x14ac:dyDescent="0.25">
      <c r="B17" s="138" t="s">
        <v>521</v>
      </c>
    </row>
    <row r="18" spans="1:104" s="118" customFormat="1" x14ac:dyDescent="0.2">
      <c r="A18" s="117"/>
      <c r="B18" s="183"/>
      <c r="C18" s="117"/>
      <c r="D18" s="117"/>
      <c r="E18" s="117"/>
      <c r="F18" s="135"/>
      <c r="G18" s="135"/>
      <c r="H18" s="251" t="s">
        <v>498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2"/>
      <c r="AL18" s="253" t="s">
        <v>489</v>
      </c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2"/>
      <c r="CX18" s="196"/>
      <c r="CY18" s="247" t="s">
        <v>258</v>
      </c>
      <c r="CZ18" s="265" t="s">
        <v>552</v>
      </c>
    </row>
    <row r="19" spans="1:104" s="118" customFormat="1" ht="36" customHeight="1" x14ac:dyDescent="0.2">
      <c r="A19" s="261" t="s">
        <v>736</v>
      </c>
      <c r="B19" s="267" t="s">
        <v>707</v>
      </c>
      <c r="C19" s="236" t="s">
        <v>705</v>
      </c>
      <c r="D19" s="236" t="s">
        <v>704</v>
      </c>
      <c r="E19" s="270" t="s">
        <v>495</v>
      </c>
      <c r="F19" s="243" t="s">
        <v>550</v>
      </c>
      <c r="G19" s="136"/>
      <c r="H19" s="242" t="s">
        <v>497</v>
      </c>
      <c r="I19" s="239"/>
      <c r="J19" s="239"/>
      <c r="K19" s="239"/>
      <c r="L19" s="239"/>
      <c r="M19" s="239"/>
      <c r="N19" s="240" t="s">
        <v>492</v>
      </c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195" t="s">
        <v>735</v>
      </c>
      <c r="AI19" s="240" t="s">
        <v>520</v>
      </c>
      <c r="AJ19" s="241"/>
      <c r="AK19" s="242"/>
      <c r="AL19" s="255" t="s">
        <v>493</v>
      </c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7"/>
      <c r="BB19" s="240" t="s">
        <v>447</v>
      </c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2"/>
      <c r="BN19" s="240" t="s">
        <v>459</v>
      </c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2"/>
      <c r="BZ19" s="240" t="s">
        <v>494</v>
      </c>
      <c r="CA19" s="241"/>
      <c r="CB19" s="241"/>
      <c r="CC19" s="241"/>
      <c r="CD19" s="241"/>
      <c r="CE19" s="241"/>
      <c r="CF19" s="242"/>
      <c r="CG19" s="240" t="s">
        <v>478</v>
      </c>
      <c r="CH19" s="241"/>
      <c r="CI19" s="241"/>
      <c r="CJ19" s="242"/>
      <c r="CK19" s="240" t="s">
        <v>500</v>
      </c>
      <c r="CL19" s="241"/>
      <c r="CM19" s="241"/>
      <c r="CN19" s="242"/>
      <c r="CO19" s="240" t="s">
        <v>480</v>
      </c>
      <c r="CP19" s="241"/>
      <c r="CQ19" s="241"/>
      <c r="CR19" s="241"/>
      <c r="CS19" s="241"/>
      <c r="CT19" s="241"/>
      <c r="CU19" s="241"/>
      <c r="CV19" s="241"/>
      <c r="CW19" s="242"/>
      <c r="CX19" s="245" t="s">
        <v>251</v>
      </c>
      <c r="CY19" s="248"/>
      <c r="CZ19" s="248"/>
    </row>
    <row r="20" spans="1:104" s="118" customFormat="1" ht="63.75" customHeight="1" x14ac:dyDescent="0.2">
      <c r="A20" s="262"/>
      <c r="B20" s="268"/>
      <c r="C20" s="237"/>
      <c r="D20" s="237"/>
      <c r="E20" s="270"/>
      <c r="F20" s="264"/>
      <c r="G20" s="243" t="s">
        <v>490</v>
      </c>
      <c r="H20" s="239" t="s">
        <v>517</v>
      </c>
      <c r="I20" s="239"/>
      <c r="J20" s="239"/>
      <c r="K20" s="239"/>
      <c r="L20" s="240" t="s">
        <v>71</v>
      </c>
      <c r="M20" s="242"/>
      <c r="N20" s="245" t="s">
        <v>490</v>
      </c>
      <c r="O20" s="240" t="s">
        <v>525</v>
      </c>
      <c r="P20" s="241"/>
      <c r="Q20" s="241"/>
      <c r="R20" s="258" t="s">
        <v>518</v>
      </c>
      <c r="S20" s="259"/>
      <c r="T20" s="259"/>
      <c r="U20" s="260"/>
      <c r="V20" s="240" t="s">
        <v>734</v>
      </c>
      <c r="W20" s="241"/>
      <c r="X20" s="241"/>
      <c r="Y20" s="242"/>
      <c r="Z20" s="240" t="s">
        <v>531</v>
      </c>
      <c r="AA20" s="241"/>
      <c r="AB20" s="241"/>
      <c r="AC20" s="242"/>
      <c r="AD20" s="240" t="s">
        <v>519</v>
      </c>
      <c r="AE20" s="241"/>
      <c r="AF20" s="241"/>
      <c r="AG20" s="242"/>
      <c r="AH20" s="245" t="s">
        <v>732</v>
      </c>
      <c r="AI20" s="239" t="s">
        <v>490</v>
      </c>
      <c r="AJ20" s="239" t="s">
        <v>430</v>
      </c>
      <c r="AK20" s="239" t="s">
        <v>491</v>
      </c>
      <c r="AL20" s="239" t="s">
        <v>490</v>
      </c>
      <c r="AM20" s="239" t="s">
        <v>432</v>
      </c>
      <c r="AN20" s="239"/>
      <c r="AO20" s="239"/>
      <c r="AP20" s="239"/>
      <c r="AQ20" s="239"/>
      <c r="AR20" s="239" t="s">
        <v>437</v>
      </c>
      <c r="AS20" s="239"/>
      <c r="AT20" s="239"/>
      <c r="AU20" s="239" t="s">
        <v>440</v>
      </c>
      <c r="AV20" s="239"/>
      <c r="AW20" s="239"/>
      <c r="AX20" s="239" t="s">
        <v>443</v>
      </c>
      <c r="AY20" s="239"/>
      <c r="AZ20" s="239"/>
      <c r="BA20" s="266" t="s">
        <v>446</v>
      </c>
      <c r="BB20" s="245" t="s">
        <v>490</v>
      </c>
      <c r="BC20" s="239" t="s">
        <v>448</v>
      </c>
      <c r="BD20" s="239" t="s">
        <v>449</v>
      </c>
      <c r="BE20" s="239" t="s">
        <v>450</v>
      </c>
      <c r="BF20" s="239" t="s">
        <v>451</v>
      </c>
      <c r="BG20" s="239" t="s">
        <v>452</v>
      </c>
      <c r="BH20" s="239" t="s">
        <v>453</v>
      </c>
      <c r="BI20" s="239" t="s">
        <v>454</v>
      </c>
      <c r="BJ20" s="239" t="s">
        <v>455</v>
      </c>
      <c r="BK20" s="239" t="s">
        <v>456</v>
      </c>
      <c r="BL20" s="239" t="s">
        <v>457</v>
      </c>
      <c r="BM20" s="239" t="s">
        <v>458</v>
      </c>
      <c r="BN20" s="245" t="s">
        <v>490</v>
      </c>
      <c r="BO20" s="239" t="s">
        <v>460</v>
      </c>
      <c r="BP20" s="239" t="s">
        <v>461</v>
      </c>
      <c r="BQ20" s="239" t="s">
        <v>462</v>
      </c>
      <c r="BR20" s="239" t="s">
        <v>463</v>
      </c>
      <c r="BS20" s="239" t="s">
        <v>464</v>
      </c>
      <c r="BT20" s="239" t="s">
        <v>465</v>
      </c>
      <c r="BU20" s="239" t="s">
        <v>466</v>
      </c>
      <c r="BV20" s="239" t="s">
        <v>467</v>
      </c>
      <c r="BW20" s="239" t="s">
        <v>468</v>
      </c>
      <c r="BX20" s="239" t="s">
        <v>469</v>
      </c>
      <c r="BY20" s="239" t="s">
        <v>470</v>
      </c>
      <c r="BZ20" s="239" t="s">
        <v>490</v>
      </c>
      <c r="CA20" s="239" t="s">
        <v>499</v>
      </c>
      <c r="CB20" s="239" t="s">
        <v>471</v>
      </c>
      <c r="CC20" s="239" t="s">
        <v>472</v>
      </c>
      <c r="CD20" s="239" t="s">
        <v>473</v>
      </c>
      <c r="CE20" s="239" t="s">
        <v>474</v>
      </c>
      <c r="CF20" s="239" t="s">
        <v>475</v>
      </c>
      <c r="CG20" s="239" t="s">
        <v>490</v>
      </c>
      <c r="CH20" s="239" t="s">
        <v>479</v>
      </c>
      <c r="CI20" s="239" t="s">
        <v>476</v>
      </c>
      <c r="CJ20" s="239" t="s">
        <v>477</v>
      </c>
      <c r="CK20" s="239" t="s">
        <v>490</v>
      </c>
      <c r="CL20" s="245" t="s">
        <v>517</v>
      </c>
      <c r="CM20" s="240" t="s">
        <v>71</v>
      </c>
      <c r="CN20" s="242"/>
      <c r="CO20" s="239" t="s">
        <v>490</v>
      </c>
      <c r="CP20" s="239" t="s">
        <v>481</v>
      </c>
      <c r="CQ20" s="239" t="s">
        <v>482</v>
      </c>
      <c r="CR20" s="239" t="s">
        <v>483</v>
      </c>
      <c r="CS20" s="239" t="s">
        <v>484</v>
      </c>
      <c r="CT20" s="239" t="s">
        <v>485</v>
      </c>
      <c r="CU20" s="239" t="s">
        <v>486</v>
      </c>
      <c r="CV20" s="239" t="s">
        <v>487</v>
      </c>
      <c r="CW20" s="239" t="s">
        <v>488</v>
      </c>
      <c r="CX20" s="250"/>
      <c r="CY20" s="248"/>
      <c r="CZ20" s="248"/>
    </row>
    <row r="21" spans="1:104" s="123" customFormat="1" ht="123" customHeight="1" x14ac:dyDescent="0.2">
      <c r="A21" s="263"/>
      <c r="B21" s="269"/>
      <c r="C21" s="238"/>
      <c r="D21" s="238"/>
      <c r="E21" s="270"/>
      <c r="F21" s="244"/>
      <c r="G21" s="244"/>
      <c r="H21" s="121" t="s">
        <v>490</v>
      </c>
      <c r="I21" s="194" t="s">
        <v>426</v>
      </c>
      <c r="J21" s="194" t="s">
        <v>427</v>
      </c>
      <c r="K21" s="194" t="s">
        <v>428</v>
      </c>
      <c r="L21" s="122" t="s">
        <v>490</v>
      </c>
      <c r="M21" s="194" t="s">
        <v>429</v>
      </c>
      <c r="N21" s="250"/>
      <c r="O21" s="122" t="s">
        <v>490</v>
      </c>
      <c r="P21" s="194" t="s">
        <v>430</v>
      </c>
      <c r="Q21" s="194" t="s">
        <v>537</v>
      </c>
      <c r="R21" s="122" t="s">
        <v>490</v>
      </c>
      <c r="S21" s="194" t="s">
        <v>430</v>
      </c>
      <c r="T21" s="194" t="s">
        <v>491</v>
      </c>
      <c r="U21" s="194" t="s">
        <v>431</v>
      </c>
      <c r="V21" s="122" t="s">
        <v>490</v>
      </c>
      <c r="W21" s="194" t="s">
        <v>430</v>
      </c>
      <c r="X21" s="194" t="s">
        <v>491</v>
      </c>
      <c r="Y21" s="194" t="s">
        <v>431</v>
      </c>
      <c r="Z21" s="122" t="s">
        <v>490</v>
      </c>
      <c r="AA21" s="194" t="s">
        <v>430</v>
      </c>
      <c r="AB21" s="194" t="s">
        <v>491</v>
      </c>
      <c r="AC21" s="194" t="s">
        <v>431</v>
      </c>
      <c r="AD21" s="122" t="s">
        <v>490</v>
      </c>
      <c r="AE21" s="194" t="s">
        <v>430</v>
      </c>
      <c r="AF21" s="194" t="s">
        <v>491</v>
      </c>
      <c r="AG21" s="194" t="s">
        <v>431</v>
      </c>
      <c r="AH21" s="246"/>
      <c r="AI21" s="239"/>
      <c r="AJ21" s="239"/>
      <c r="AK21" s="239"/>
      <c r="AL21" s="239"/>
      <c r="AM21" s="122" t="s">
        <v>490</v>
      </c>
      <c r="AN21" s="194" t="s">
        <v>433</v>
      </c>
      <c r="AO21" s="194" t="s">
        <v>434</v>
      </c>
      <c r="AP21" s="194" t="s">
        <v>435</v>
      </c>
      <c r="AQ21" s="194" t="s">
        <v>436</v>
      </c>
      <c r="AR21" s="122" t="s">
        <v>490</v>
      </c>
      <c r="AS21" s="194" t="s">
        <v>438</v>
      </c>
      <c r="AT21" s="194" t="s">
        <v>439</v>
      </c>
      <c r="AU21" s="122" t="s">
        <v>490</v>
      </c>
      <c r="AV21" s="194" t="s">
        <v>441</v>
      </c>
      <c r="AW21" s="194" t="s">
        <v>442</v>
      </c>
      <c r="AX21" s="122" t="s">
        <v>490</v>
      </c>
      <c r="AY21" s="194" t="s">
        <v>444</v>
      </c>
      <c r="AZ21" s="194" t="s">
        <v>445</v>
      </c>
      <c r="BA21" s="266"/>
      <c r="BB21" s="254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54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46"/>
      <c r="CM21" s="122" t="s">
        <v>30</v>
      </c>
      <c r="CN21" s="194" t="s">
        <v>429</v>
      </c>
      <c r="CO21" s="239"/>
      <c r="CP21" s="239"/>
      <c r="CQ21" s="239"/>
      <c r="CR21" s="239"/>
      <c r="CS21" s="239"/>
      <c r="CT21" s="239"/>
      <c r="CU21" s="239"/>
      <c r="CV21" s="239"/>
      <c r="CW21" s="239"/>
      <c r="CX21" s="246"/>
      <c r="CY21" s="249"/>
      <c r="CZ21" s="249"/>
    </row>
    <row r="22" spans="1:104" s="126" customFormat="1" ht="14.25" x14ac:dyDescent="0.2">
      <c r="A22" s="127">
        <v>1</v>
      </c>
      <c r="B22" s="127">
        <v>2</v>
      </c>
      <c r="C22" s="127">
        <v>3</v>
      </c>
      <c r="D22" s="127">
        <v>4</v>
      </c>
      <c r="E22" s="127">
        <v>5</v>
      </c>
      <c r="F22" s="127">
        <v>6</v>
      </c>
      <c r="G22" s="127">
        <v>7</v>
      </c>
      <c r="H22" s="127">
        <v>8</v>
      </c>
      <c r="I22" s="127">
        <v>9</v>
      </c>
      <c r="J22" s="127">
        <v>10</v>
      </c>
      <c r="K22" s="127">
        <v>11</v>
      </c>
      <c r="L22" s="127">
        <v>12</v>
      </c>
      <c r="M22" s="127">
        <v>13</v>
      </c>
      <c r="N22" s="127">
        <v>14</v>
      </c>
      <c r="O22" s="127">
        <v>15</v>
      </c>
      <c r="P22" s="127">
        <v>16</v>
      </c>
      <c r="Q22" s="127">
        <v>17</v>
      </c>
      <c r="R22" s="127">
        <v>18</v>
      </c>
      <c r="S22" s="127">
        <v>19</v>
      </c>
      <c r="T22" s="127">
        <v>20</v>
      </c>
      <c r="U22" s="127">
        <v>21</v>
      </c>
      <c r="V22" s="127">
        <v>22</v>
      </c>
      <c r="W22" s="127">
        <v>23</v>
      </c>
      <c r="X22" s="127">
        <v>24</v>
      </c>
      <c r="Y22" s="127">
        <v>25</v>
      </c>
      <c r="Z22" s="127">
        <v>26</v>
      </c>
      <c r="AA22" s="127">
        <v>27</v>
      </c>
      <c r="AB22" s="127">
        <v>28</v>
      </c>
      <c r="AC22" s="127">
        <v>29</v>
      </c>
      <c r="AD22" s="127">
        <v>30</v>
      </c>
      <c r="AE22" s="127">
        <v>31</v>
      </c>
      <c r="AF22" s="127">
        <v>32</v>
      </c>
      <c r="AG22" s="127">
        <v>33</v>
      </c>
      <c r="AH22" s="127">
        <v>34</v>
      </c>
      <c r="AI22" s="127">
        <v>35</v>
      </c>
      <c r="AJ22" s="127">
        <v>36</v>
      </c>
      <c r="AK22" s="127">
        <v>37</v>
      </c>
      <c r="AL22" s="127">
        <v>38</v>
      </c>
      <c r="AM22" s="127">
        <v>39</v>
      </c>
      <c r="AN22" s="127">
        <v>40</v>
      </c>
      <c r="AO22" s="127">
        <v>41</v>
      </c>
      <c r="AP22" s="127">
        <v>42</v>
      </c>
      <c r="AQ22" s="127">
        <v>43</v>
      </c>
      <c r="AR22" s="127">
        <v>44</v>
      </c>
      <c r="AS22" s="127">
        <v>45</v>
      </c>
      <c r="AT22" s="127">
        <v>46</v>
      </c>
      <c r="AU22" s="127">
        <v>47</v>
      </c>
      <c r="AV22" s="127">
        <v>48</v>
      </c>
      <c r="AW22" s="127">
        <v>49</v>
      </c>
      <c r="AX22" s="127">
        <v>50</v>
      </c>
      <c r="AY22" s="127">
        <v>51</v>
      </c>
      <c r="AZ22" s="127">
        <v>52</v>
      </c>
      <c r="BA22" s="127">
        <v>53</v>
      </c>
      <c r="BB22" s="127">
        <v>54</v>
      </c>
      <c r="BC22" s="127">
        <v>55</v>
      </c>
      <c r="BD22" s="127">
        <v>56</v>
      </c>
      <c r="BE22" s="127">
        <v>57</v>
      </c>
      <c r="BF22" s="127">
        <v>58</v>
      </c>
      <c r="BG22" s="127">
        <v>59</v>
      </c>
      <c r="BH22" s="127">
        <v>60</v>
      </c>
      <c r="BI22" s="127">
        <v>61</v>
      </c>
      <c r="BJ22" s="127">
        <v>62</v>
      </c>
      <c r="BK22" s="127">
        <v>63</v>
      </c>
      <c r="BL22" s="127">
        <v>64</v>
      </c>
      <c r="BM22" s="127">
        <v>65</v>
      </c>
      <c r="BN22" s="127">
        <v>66</v>
      </c>
      <c r="BO22" s="127">
        <v>67</v>
      </c>
      <c r="BP22" s="127">
        <v>68</v>
      </c>
      <c r="BQ22" s="127">
        <v>69</v>
      </c>
      <c r="BR22" s="127">
        <v>70</v>
      </c>
      <c r="BS22" s="127">
        <v>71</v>
      </c>
      <c r="BT22" s="127">
        <v>72</v>
      </c>
      <c r="BU22" s="127">
        <v>73</v>
      </c>
      <c r="BV22" s="127">
        <v>74</v>
      </c>
      <c r="BW22" s="127">
        <v>75</v>
      </c>
      <c r="BX22" s="127">
        <v>76</v>
      </c>
      <c r="BY22" s="127">
        <v>77</v>
      </c>
      <c r="BZ22" s="127">
        <v>78</v>
      </c>
      <c r="CA22" s="127">
        <v>79</v>
      </c>
      <c r="CB22" s="127">
        <v>80</v>
      </c>
      <c r="CC22" s="127">
        <v>81</v>
      </c>
      <c r="CD22" s="127">
        <v>82</v>
      </c>
      <c r="CE22" s="127">
        <v>83</v>
      </c>
      <c r="CF22" s="127">
        <v>84</v>
      </c>
      <c r="CG22" s="127">
        <v>85</v>
      </c>
      <c r="CH22" s="127">
        <v>86</v>
      </c>
      <c r="CI22" s="127">
        <v>87</v>
      </c>
      <c r="CJ22" s="127">
        <v>88</v>
      </c>
      <c r="CK22" s="127">
        <v>89</v>
      </c>
      <c r="CL22" s="127">
        <v>90</v>
      </c>
      <c r="CM22" s="127">
        <v>91</v>
      </c>
      <c r="CN22" s="127">
        <v>92</v>
      </c>
      <c r="CO22" s="127">
        <v>93</v>
      </c>
      <c r="CP22" s="127">
        <v>94</v>
      </c>
      <c r="CQ22" s="127">
        <v>95</v>
      </c>
      <c r="CR22" s="127">
        <v>96</v>
      </c>
      <c r="CS22" s="127">
        <v>97</v>
      </c>
      <c r="CT22" s="127">
        <v>98</v>
      </c>
      <c r="CU22" s="127">
        <v>99</v>
      </c>
      <c r="CV22" s="127">
        <v>100</v>
      </c>
      <c r="CW22" s="127">
        <v>101</v>
      </c>
      <c r="CX22" s="127">
        <v>102</v>
      </c>
      <c r="CY22" s="127">
        <v>103</v>
      </c>
      <c r="CZ22" s="127">
        <v>104</v>
      </c>
    </row>
    <row r="23" spans="1:104" s="130" customFormat="1" ht="15" x14ac:dyDescent="0.2">
      <c r="A23" s="186">
        <v>611</v>
      </c>
      <c r="B23" s="187" t="s">
        <v>627</v>
      </c>
      <c r="C23" s="188" t="s">
        <v>553</v>
      </c>
      <c r="D23" s="188" t="s">
        <v>554</v>
      </c>
      <c r="E23" s="188" t="s">
        <v>551</v>
      </c>
      <c r="F23" s="188">
        <v>2920</v>
      </c>
      <c r="G23" s="176">
        <f>H23+L23</f>
        <v>868000</v>
      </c>
      <c r="H23" s="177">
        <f>I23/J23*K23</f>
        <v>666666.66666666663</v>
      </c>
      <c r="I23" s="190">
        <v>1000000</v>
      </c>
      <c r="J23" s="191">
        <v>3000</v>
      </c>
      <c r="K23" s="191">
        <v>2000</v>
      </c>
      <c r="L23" s="178">
        <f>H23*M23</f>
        <v>201333.33333333331</v>
      </c>
      <c r="M23" s="192">
        <v>0.30199999999999999</v>
      </c>
      <c r="N23" s="178">
        <f>O23+R23+V23+Z23+AD23</f>
        <v>31001000</v>
      </c>
      <c r="O23" s="178">
        <f>P23*Q23</f>
        <v>1000000</v>
      </c>
      <c r="P23" s="191">
        <v>1</v>
      </c>
      <c r="Q23" s="189">
        <v>1000000</v>
      </c>
      <c r="R23" s="179">
        <f>IF(U23=0,0,S23*T23/U23)</f>
        <v>30000000</v>
      </c>
      <c r="S23" s="191">
        <v>150</v>
      </c>
      <c r="T23" s="191">
        <v>200000</v>
      </c>
      <c r="U23" s="191">
        <v>1</v>
      </c>
      <c r="V23" s="179">
        <f>IF(Y23=0,0,W23*X23/Y23)</f>
        <v>0</v>
      </c>
      <c r="W23" s="191">
        <v>0</v>
      </c>
      <c r="X23" s="191">
        <v>0</v>
      </c>
      <c r="Y23" s="191">
        <v>0</v>
      </c>
      <c r="Z23" s="179">
        <f>IF(AC23=0,0,AA23*AB23/AC23)</f>
        <v>1000</v>
      </c>
      <c r="AA23" s="191">
        <v>50</v>
      </c>
      <c r="AB23" s="191">
        <v>20</v>
      </c>
      <c r="AC23" s="191">
        <v>1</v>
      </c>
      <c r="AD23" s="179">
        <f>IF(AG23=0,0,AE23*AF23/AG23)</f>
        <v>0</v>
      </c>
      <c r="AE23" s="191">
        <v>0</v>
      </c>
      <c r="AF23" s="191">
        <v>0</v>
      </c>
      <c r="AG23" s="191">
        <v>0</v>
      </c>
      <c r="AH23" s="191"/>
      <c r="AI23" s="179">
        <f>AJ23*AK23</f>
        <v>57000</v>
      </c>
      <c r="AJ23" s="191">
        <v>1</v>
      </c>
      <c r="AK23" s="191">
        <v>57000</v>
      </c>
      <c r="AL23" s="177">
        <f>AM23+AR23+AU23+AX23+BA23</f>
        <v>4400</v>
      </c>
      <c r="AM23" s="177">
        <f>(AN23*AO23+AP23*AQ23)*(1-BA23)</f>
        <v>2000</v>
      </c>
      <c r="AN23" s="189">
        <v>100</v>
      </c>
      <c r="AO23" s="189">
        <v>10</v>
      </c>
      <c r="AP23" s="189">
        <v>100</v>
      </c>
      <c r="AQ23" s="189">
        <v>10</v>
      </c>
      <c r="AR23" s="177">
        <f>AS23*AT23*(1-BA23)</f>
        <v>1000</v>
      </c>
      <c r="AS23" s="189">
        <v>100</v>
      </c>
      <c r="AT23" s="189">
        <v>10</v>
      </c>
      <c r="AU23" s="177">
        <f>AV23*AW23*0.5*(1-BA23)</f>
        <v>500</v>
      </c>
      <c r="AV23" s="189">
        <v>100</v>
      </c>
      <c r="AW23" s="189">
        <v>10</v>
      </c>
      <c r="AX23" s="179">
        <f>AY23*AZ23*0.9*(1-BA23)</f>
        <v>900</v>
      </c>
      <c r="AY23" s="191">
        <v>100</v>
      </c>
      <c r="AZ23" s="191">
        <v>10</v>
      </c>
      <c r="BA23" s="193">
        <v>0</v>
      </c>
      <c r="BB23" s="179">
        <f>BC23+BD23+BE23+BF23+BG23+BH23+BI23+BJ23+BK23+BL23+BM23</f>
        <v>475000</v>
      </c>
      <c r="BC23" s="191">
        <v>0</v>
      </c>
      <c r="BD23" s="191">
        <v>50000</v>
      </c>
      <c r="BE23" s="191">
        <v>0</v>
      </c>
      <c r="BF23" s="191">
        <v>15000</v>
      </c>
      <c r="BG23" s="191">
        <v>200000</v>
      </c>
      <c r="BH23" s="191">
        <v>200000</v>
      </c>
      <c r="BI23" s="191">
        <v>0</v>
      </c>
      <c r="BJ23" s="191">
        <v>0</v>
      </c>
      <c r="BK23" s="191">
        <v>10000</v>
      </c>
      <c r="BL23" s="191">
        <v>0</v>
      </c>
      <c r="BM23" s="191">
        <v>0</v>
      </c>
      <c r="BN23" s="179">
        <f>BO23+BP23+BQ23+BR23+BS23+BT23+BU23+BV23+BW23+BX23+BY23</f>
        <v>530000</v>
      </c>
      <c r="BO23" s="191">
        <v>100000</v>
      </c>
      <c r="BP23" s="191">
        <v>0</v>
      </c>
      <c r="BQ23" s="191">
        <v>0</v>
      </c>
      <c r="BR23" s="191">
        <v>0</v>
      </c>
      <c r="BS23" s="191">
        <v>0</v>
      </c>
      <c r="BT23" s="191">
        <v>0</v>
      </c>
      <c r="BU23" s="191">
        <v>0</v>
      </c>
      <c r="BV23" s="191">
        <v>30000</v>
      </c>
      <c r="BW23" s="191">
        <v>100000</v>
      </c>
      <c r="BX23" s="191">
        <v>300000</v>
      </c>
      <c r="BY23" s="191">
        <v>0</v>
      </c>
      <c r="BZ23" s="179">
        <f>CA23+CB23+CC23+CD23+CE23+CF23</f>
        <v>200100</v>
      </c>
      <c r="CA23" s="191">
        <v>100</v>
      </c>
      <c r="CB23" s="191">
        <v>50000</v>
      </c>
      <c r="CC23" s="191">
        <v>50000</v>
      </c>
      <c r="CD23" s="191">
        <v>0</v>
      </c>
      <c r="CE23" s="191">
        <v>100000</v>
      </c>
      <c r="CF23" s="191">
        <v>0</v>
      </c>
      <c r="CG23" s="179">
        <f>CH23+CI23+CJ23</f>
        <v>200000</v>
      </c>
      <c r="CH23" s="191">
        <v>100000</v>
      </c>
      <c r="CI23" s="191">
        <v>100000</v>
      </c>
      <c r="CJ23" s="191">
        <v>0</v>
      </c>
      <c r="CK23" s="178">
        <f>CL23+CM23</f>
        <v>651000</v>
      </c>
      <c r="CL23" s="189">
        <v>500000</v>
      </c>
      <c r="CM23" s="178">
        <f>CL23*CN23</f>
        <v>151000</v>
      </c>
      <c r="CN23" s="192">
        <v>0.30199999999999999</v>
      </c>
      <c r="CO23" s="179">
        <f>CP23+CQ23+CR23+CS23+CT23+CU23+CV23+CW23</f>
        <v>25000</v>
      </c>
      <c r="CP23" s="191">
        <v>0</v>
      </c>
      <c r="CQ23" s="191">
        <v>0</v>
      </c>
      <c r="CR23" s="191">
        <v>0</v>
      </c>
      <c r="CS23" s="191">
        <v>0</v>
      </c>
      <c r="CT23" s="191">
        <v>0</v>
      </c>
      <c r="CU23" s="191">
        <v>25000</v>
      </c>
      <c r="CV23" s="191">
        <v>0</v>
      </c>
      <c r="CW23" s="191">
        <v>0</v>
      </c>
      <c r="CX23" s="191">
        <v>100</v>
      </c>
      <c r="CY23" s="178">
        <f>G23+N23+AH23+AI23+AL23+BB23+BN23+BZ23+CG23+CK23+CO23+CX23</f>
        <v>34011600</v>
      </c>
      <c r="CZ23" s="178">
        <f t="shared" ref="CZ23:CZ30" si="0">CY23/F23</f>
        <v>11647.808219178081</v>
      </c>
    </row>
    <row r="24" spans="1:104" s="130" customFormat="1" ht="15" x14ac:dyDescent="0.2">
      <c r="A24" s="186">
        <v>611</v>
      </c>
      <c r="B24" s="187" t="s">
        <v>628</v>
      </c>
      <c r="C24" s="188" t="s">
        <v>553</v>
      </c>
      <c r="D24" s="188" t="s">
        <v>555</v>
      </c>
      <c r="E24" s="188"/>
      <c r="F24" s="188"/>
      <c r="G24" s="176">
        <f t="shared" ref="G24:G35" si="1">H24+L24</f>
        <v>0</v>
      </c>
      <c r="H24" s="179"/>
      <c r="I24" s="191"/>
      <c r="J24" s="191"/>
      <c r="K24" s="191"/>
      <c r="L24" s="178">
        <f t="shared" ref="L24:L39" si="2">H24*M24</f>
        <v>0</v>
      </c>
      <c r="M24" s="193"/>
      <c r="N24" s="179">
        <f t="shared" ref="N24:N39" si="3">O24+R24+V24+Z24+AD24</f>
        <v>0</v>
      </c>
      <c r="O24" s="178">
        <f t="shared" ref="O24:O39" si="4">P24*Q24</f>
        <v>0</v>
      </c>
      <c r="P24" s="191"/>
      <c r="Q24" s="191"/>
      <c r="R24" s="179">
        <f t="shared" ref="R24:R39" si="5">IF(U24=0,0,S24*T24/U24)</f>
        <v>0</v>
      </c>
      <c r="S24" s="191"/>
      <c r="T24" s="191"/>
      <c r="U24" s="191"/>
      <c r="V24" s="179">
        <f t="shared" ref="V24:V39" si="6">IF(Y24=0,0,W24*X24/Y24)</f>
        <v>0</v>
      </c>
      <c r="W24" s="191"/>
      <c r="X24" s="191"/>
      <c r="Y24" s="191"/>
      <c r="Z24" s="179">
        <f t="shared" ref="Z24:Z39" si="7">IF(AC24=0,0,AA24*AB24/AC24)</f>
        <v>0</v>
      </c>
      <c r="AA24" s="191"/>
      <c r="AB24" s="191"/>
      <c r="AC24" s="191"/>
      <c r="AD24" s="179">
        <f t="shared" ref="AD24:AD39" si="8">IF(AG24=0,0,AE24*AF24/AG24)</f>
        <v>0</v>
      </c>
      <c r="AE24" s="191"/>
      <c r="AF24" s="191"/>
      <c r="AG24" s="191"/>
      <c r="AH24" s="191"/>
      <c r="AI24" s="179">
        <f t="shared" ref="AI24:AI39" si="9">AJ24*AK24</f>
        <v>0</v>
      </c>
      <c r="AJ24" s="191"/>
      <c r="AK24" s="191"/>
      <c r="AL24" s="177">
        <f t="shared" ref="AL24:AL39" si="10">AM24+AR24+AU24+AX24+BA24</f>
        <v>0</v>
      </c>
      <c r="AM24" s="177">
        <f t="shared" ref="AM24:AM39" si="11">(AN24*AO24+AP24*AQ24)*(1-BA24)</f>
        <v>0</v>
      </c>
      <c r="AN24" s="191"/>
      <c r="AO24" s="191"/>
      <c r="AP24" s="191"/>
      <c r="AQ24" s="191"/>
      <c r="AR24" s="177">
        <f t="shared" ref="AR24:AR39" si="12">AS24*AT24*(1-BA24)</f>
        <v>0</v>
      </c>
      <c r="AS24" s="191"/>
      <c r="AT24" s="191"/>
      <c r="AU24" s="177">
        <f t="shared" ref="AU24:AU39" si="13">AV24*AW24*0.5*(1-BA24)</f>
        <v>0</v>
      </c>
      <c r="AV24" s="191"/>
      <c r="AW24" s="191"/>
      <c r="AX24" s="179">
        <f t="shared" ref="AX24:AX39" si="14">AY24*AZ24*0.9*(1-BA24)</f>
        <v>0</v>
      </c>
      <c r="AY24" s="191"/>
      <c r="AZ24" s="191"/>
      <c r="BA24" s="193"/>
      <c r="BB24" s="179">
        <f t="shared" ref="BB24:BB39" si="15">BC24+BD24+BE24+BF24+BG24+BH24+BI24+BJ24+BK24+BL24+BM24</f>
        <v>0</v>
      </c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79">
        <f t="shared" ref="BN24:BN39" si="16">BO24+BP24+BQ24+BR24+BS24+BT24+BU24+BV24+BW24+BX24+BY24</f>
        <v>0</v>
      </c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79">
        <f t="shared" ref="BZ24:BZ39" si="17">CB24+CC24+CD24+CE24+CF24</f>
        <v>0</v>
      </c>
      <c r="CA24" s="191"/>
      <c r="CB24" s="191"/>
      <c r="CC24" s="191"/>
      <c r="CD24" s="191"/>
      <c r="CE24" s="191"/>
      <c r="CF24" s="191"/>
      <c r="CG24" s="179">
        <f t="shared" ref="CG24:CG39" si="18">CH24+CI24+CJ24</f>
        <v>0</v>
      </c>
      <c r="CH24" s="191"/>
      <c r="CI24" s="191"/>
      <c r="CJ24" s="191"/>
      <c r="CK24" s="178">
        <f t="shared" ref="CK24:CK39" si="19">CL24+CM24</f>
        <v>0</v>
      </c>
      <c r="CL24" s="191"/>
      <c r="CM24" s="179">
        <f t="shared" ref="CM24:CM39" si="20">CL24*CN24</f>
        <v>0</v>
      </c>
      <c r="CN24" s="191"/>
      <c r="CO24" s="179">
        <f t="shared" ref="CO24:CO39" si="21">CP24+CQ24+CR24+CS24+CT24+CU24+CV24+CW24</f>
        <v>0</v>
      </c>
      <c r="CP24" s="191"/>
      <c r="CQ24" s="191"/>
      <c r="CR24" s="191"/>
      <c r="CS24" s="191"/>
      <c r="CT24" s="191"/>
      <c r="CU24" s="191"/>
      <c r="CV24" s="191"/>
      <c r="CW24" s="191"/>
      <c r="CX24" s="191"/>
      <c r="CY24" s="179"/>
      <c r="CZ24" s="178" t="e">
        <f t="shared" si="0"/>
        <v>#DIV/0!</v>
      </c>
    </row>
    <row r="25" spans="1:104" s="130" customFormat="1" ht="15" x14ac:dyDescent="0.2">
      <c r="A25" s="186">
        <v>611</v>
      </c>
      <c r="B25" s="187" t="s">
        <v>629</v>
      </c>
      <c r="C25" s="188" t="s">
        <v>553</v>
      </c>
      <c r="D25" s="188" t="s">
        <v>556</v>
      </c>
      <c r="E25" s="188"/>
      <c r="F25" s="188"/>
      <c r="G25" s="176">
        <f t="shared" si="1"/>
        <v>0</v>
      </c>
      <c r="H25" s="179"/>
      <c r="I25" s="191"/>
      <c r="J25" s="191"/>
      <c r="K25" s="191"/>
      <c r="L25" s="178">
        <f t="shared" si="2"/>
        <v>0</v>
      </c>
      <c r="M25" s="193"/>
      <c r="N25" s="179">
        <f t="shared" si="3"/>
        <v>0</v>
      </c>
      <c r="O25" s="178">
        <f t="shared" si="4"/>
        <v>0</v>
      </c>
      <c r="P25" s="191"/>
      <c r="Q25" s="191"/>
      <c r="R25" s="179">
        <f t="shared" si="5"/>
        <v>0</v>
      </c>
      <c r="S25" s="191"/>
      <c r="T25" s="191"/>
      <c r="U25" s="191"/>
      <c r="V25" s="179">
        <f t="shared" si="6"/>
        <v>0</v>
      </c>
      <c r="W25" s="191"/>
      <c r="X25" s="191"/>
      <c r="Y25" s="191"/>
      <c r="Z25" s="179">
        <f t="shared" si="7"/>
        <v>0</v>
      </c>
      <c r="AA25" s="191"/>
      <c r="AB25" s="191"/>
      <c r="AC25" s="191"/>
      <c r="AD25" s="179">
        <f t="shared" si="8"/>
        <v>0</v>
      </c>
      <c r="AE25" s="191"/>
      <c r="AF25" s="191"/>
      <c r="AG25" s="191"/>
      <c r="AH25" s="191"/>
      <c r="AI25" s="179">
        <f t="shared" si="9"/>
        <v>0</v>
      </c>
      <c r="AJ25" s="191"/>
      <c r="AK25" s="191"/>
      <c r="AL25" s="177">
        <f t="shared" si="10"/>
        <v>0</v>
      </c>
      <c r="AM25" s="177">
        <f t="shared" si="11"/>
        <v>0</v>
      </c>
      <c r="AN25" s="191"/>
      <c r="AO25" s="191"/>
      <c r="AP25" s="191"/>
      <c r="AQ25" s="191"/>
      <c r="AR25" s="177">
        <f t="shared" si="12"/>
        <v>0</v>
      </c>
      <c r="AS25" s="191"/>
      <c r="AT25" s="191"/>
      <c r="AU25" s="177">
        <f t="shared" si="13"/>
        <v>0</v>
      </c>
      <c r="AV25" s="191"/>
      <c r="AW25" s="191"/>
      <c r="AX25" s="179">
        <f t="shared" si="14"/>
        <v>0</v>
      </c>
      <c r="AY25" s="191"/>
      <c r="AZ25" s="191"/>
      <c r="BA25" s="193"/>
      <c r="BB25" s="179">
        <f t="shared" si="15"/>
        <v>0</v>
      </c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79">
        <f t="shared" si="16"/>
        <v>0</v>
      </c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79">
        <f t="shared" si="17"/>
        <v>0</v>
      </c>
      <c r="CA25" s="191"/>
      <c r="CB25" s="191"/>
      <c r="CC25" s="191"/>
      <c r="CD25" s="191"/>
      <c r="CE25" s="191"/>
      <c r="CF25" s="191"/>
      <c r="CG25" s="179">
        <f t="shared" si="18"/>
        <v>0</v>
      </c>
      <c r="CH25" s="191"/>
      <c r="CI25" s="191"/>
      <c r="CJ25" s="191"/>
      <c r="CK25" s="178">
        <f t="shared" si="19"/>
        <v>0</v>
      </c>
      <c r="CL25" s="191"/>
      <c r="CM25" s="179">
        <f t="shared" si="20"/>
        <v>0</v>
      </c>
      <c r="CN25" s="191"/>
      <c r="CO25" s="179">
        <f t="shared" si="21"/>
        <v>0</v>
      </c>
      <c r="CP25" s="191"/>
      <c r="CQ25" s="191"/>
      <c r="CR25" s="191"/>
      <c r="CS25" s="191"/>
      <c r="CT25" s="191"/>
      <c r="CU25" s="191"/>
      <c r="CV25" s="191"/>
      <c r="CW25" s="191"/>
      <c r="CX25" s="191"/>
      <c r="CY25" s="179"/>
      <c r="CZ25" s="178" t="e">
        <f t="shared" si="0"/>
        <v>#DIV/0!</v>
      </c>
    </row>
    <row r="26" spans="1:104" s="130" customFormat="1" ht="15" x14ac:dyDescent="0.2">
      <c r="A26" s="186">
        <v>611</v>
      </c>
      <c r="B26" s="187" t="s">
        <v>630</v>
      </c>
      <c r="C26" s="188" t="s">
        <v>553</v>
      </c>
      <c r="D26" s="188" t="s">
        <v>557</v>
      </c>
      <c r="E26" s="188"/>
      <c r="F26" s="188"/>
      <c r="G26" s="176">
        <f t="shared" si="1"/>
        <v>0</v>
      </c>
      <c r="H26" s="179"/>
      <c r="I26" s="191"/>
      <c r="J26" s="191"/>
      <c r="K26" s="191"/>
      <c r="L26" s="178">
        <f t="shared" si="2"/>
        <v>0</v>
      </c>
      <c r="M26" s="193"/>
      <c r="N26" s="179">
        <f t="shared" si="3"/>
        <v>0</v>
      </c>
      <c r="O26" s="178">
        <f t="shared" si="4"/>
        <v>0</v>
      </c>
      <c r="P26" s="191"/>
      <c r="Q26" s="191"/>
      <c r="R26" s="179">
        <f t="shared" si="5"/>
        <v>0</v>
      </c>
      <c r="S26" s="191"/>
      <c r="T26" s="191"/>
      <c r="U26" s="191"/>
      <c r="V26" s="179">
        <f t="shared" si="6"/>
        <v>0</v>
      </c>
      <c r="W26" s="191"/>
      <c r="X26" s="191"/>
      <c r="Y26" s="191"/>
      <c r="Z26" s="179">
        <f t="shared" si="7"/>
        <v>0</v>
      </c>
      <c r="AA26" s="191"/>
      <c r="AB26" s="191"/>
      <c r="AC26" s="191"/>
      <c r="AD26" s="179">
        <f t="shared" si="8"/>
        <v>0</v>
      </c>
      <c r="AE26" s="191"/>
      <c r="AF26" s="191"/>
      <c r="AG26" s="191"/>
      <c r="AH26" s="191"/>
      <c r="AI26" s="179">
        <f t="shared" si="9"/>
        <v>0</v>
      </c>
      <c r="AJ26" s="191"/>
      <c r="AK26" s="191"/>
      <c r="AL26" s="177">
        <f t="shared" si="10"/>
        <v>0</v>
      </c>
      <c r="AM26" s="177">
        <f t="shared" si="11"/>
        <v>0</v>
      </c>
      <c r="AN26" s="191"/>
      <c r="AO26" s="191"/>
      <c r="AP26" s="191"/>
      <c r="AQ26" s="191"/>
      <c r="AR26" s="177">
        <f t="shared" si="12"/>
        <v>0</v>
      </c>
      <c r="AS26" s="191"/>
      <c r="AT26" s="191"/>
      <c r="AU26" s="177">
        <f t="shared" si="13"/>
        <v>0</v>
      </c>
      <c r="AV26" s="191"/>
      <c r="AW26" s="191"/>
      <c r="AX26" s="179">
        <f t="shared" si="14"/>
        <v>0</v>
      </c>
      <c r="AY26" s="191"/>
      <c r="AZ26" s="191"/>
      <c r="BA26" s="193"/>
      <c r="BB26" s="179">
        <f t="shared" si="15"/>
        <v>0</v>
      </c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79">
        <f t="shared" si="16"/>
        <v>0</v>
      </c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79">
        <f t="shared" si="17"/>
        <v>0</v>
      </c>
      <c r="CA26" s="191"/>
      <c r="CB26" s="191"/>
      <c r="CC26" s="191"/>
      <c r="CD26" s="191"/>
      <c r="CE26" s="191"/>
      <c r="CF26" s="191"/>
      <c r="CG26" s="179">
        <f t="shared" si="18"/>
        <v>0</v>
      </c>
      <c r="CH26" s="191"/>
      <c r="CI26" s="191"/>
      <c r="CJ26" s="191"/>
      <c r="CK26" s="178">
        <f t="shared" si="19"/>
        <v>0</v>
      </c>
      <c r="CL26" s="191"/>
      <c r="CM26" s="179">
        <f t="shared" si="20"/>
        <v>0</v>
      </c>
      <c r="CN26" s="191"/>
      <c r="CO26" s="179">
        <f t="shared" si="21"/>
        <v>0</v>
      </c>
      <c r="CP26" s="191"/>
      <c r="CQ26" s="191"/>
      <c r="CR26" s="191"/>
      <c r="CS26" s="191"/>
      <c r="CT26" s="191"/>
      <c r="CU26" s="191"/>
      <c r="CV26" s="191"/>
      <c r="CW26" s="191"/>
      <c r="CX26" s="191"/>
      <c r="CY26" s="179"/>
      <c r="CZ26" s="178" t="e">
        <f t="shared" si="0"/>
        <v>#DIV/0!</v>
      </c>
    </row>
    <row r="27" spans="1:104" s="130" customFormat="1" ht="15" x14ac:dyDescent="0.2">
      <c r="A27" s="186">
        <v>611</v>
      </c>
      <c r="B27" s="187" t="s">
        <v>631</v>
      </c>
      <c r="C27" s="188" t="s">
        <v>553</v>
      </c>
      <c r="D27" s="188" t="s">
        <v>558</v>
      </c>
      <c r="E27" s="188"/>
      <c r="F27" s="188"/>
      <c r="G27" s="176">
        <f t="shared" si="1"/>
        <v>0</v>
      </c>
      <c r="H27" s="179"/>
      <c r="I27" s="191"/>
      <c r="J27" s="191"/>
      <c r="K27" s="191"/>
      <c r="L27" s="178">
        <f t="shared" si="2"/>
        <v>0</v>
      </c>
      <c r="M27" s="193"/>
      <c r="N27" s="179">
        <f t="shared" si="3"/>
        <v>0</v>
      </c>
      <c r="O27" s="178">
        <f t="shared" si="4"/>
        <v>0</v>
      </c>
      <c r="P27" s="191"/>
      <c r="Q27" s="191"/>
      <c r="R27" s="179">
        <f t="shared" si="5"/>
        <v>0</v>
      </c>
      <c r="S27" s="191"/>
      <c r="T27" s="191"/>
      <c r="U27" s="191"/>
      <c r="V27" s="179">
        <f t="shared" si="6"/>
        <v>0</v>
      </c>
      <c r="W27" s="191"/>
      <c r="X27" s="191"/>
      <c r="Y27" s="191"/>
      <c r="Z27" s="179">
        <f t="shared" si="7"/>
        <v>0</v>
      </c>
      <c r="AA27" s="191"/>
      <c r="AB27" s="191"/>
      <c r="AC27" s="191"/>
      <c r="AD27" s="179">
        <f t="shared" si="8"/>
        <v>0</v>
      </c>
      <c r="AE27" s="191"/>
      <c r="AF27" s="191"/>
      <c r="AG27" s="191"/>
      <c r="AH27" s="191"/>
      <c r="AI27" s="179">
        <f t="shared" si="9"/>
        <v>0</v>
      </c>
      <c r="AJ27" s="191"/>
      <c r="AK27" s="191"/>
      <c r="AL27" s="177">
        <f t="shared" si="10"/>
        <v>0</v>
      </c>
      <c r="AM27" s="177">
        <f t="shared" si="11"/>
        <v>0</v>
      </c>
      <c r="AN27" s="191"/>
      <c r="AO27" s="191"/>
      <c r="AP27" s="191"/>
      <c r="AQ27" s="191"/>
      <c r="AR27" s="177">
        <f t="shared" si="12"/>
        <v>0</v>
      </c>
      <c r="AS27" s="191"/>
      <c r="AT27" s="191"/>
      <c r="AU27" s="177">
        <f t="shared" si="13"/>
        <v>0</v>
      </c>
      <c r="AV27" s="191"/>
      <c r="AW27" s="191"/>
      <c r="AX27" s="179">
        <f t="shared" si="14"/>
        <v>0</v>
      </c>
      <c r="AY27" s="191"/>
      <c r="AZ27" s="191"/>
      <c r="BA27" s="193"/>
      <c r="BB27" s="179">
        <f t="shared" si="15"/>
        <v>0</v>
      </c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79">
        <f t="shared" si="16"/>
        <v>0</v>
      </c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79">
        <f t="shared" si="17"/>
        <v>0</v>
      </c>
      <c r="CA27" s="191"/>
      <c r="CB27" s="191"/>
      <c r="CC27" s="191"/>
      <c r="CD27" s="191"/>
      <c r="CE27" s="191"/>
      <c r="CF27" s="191"/>
      <c r="CG27" s="179">
        <f t="shared" si="18"/>
        <v>0</v>
      </c>
      <c r="CH27" s="191"/>
      <c r="CI27" s="191"/>
      <c r="CJ27" s="191"/>
      <c r="CK27" s="178">
        <f t="shared" si="19"/>
        <v>0</v>
      </c>
      <c r="CL27" s="191"/>
      <c r="CM27" s="179">
        <f t="shared" si="20"/>
        <v>0</v>
      </c>
      <c r="CN27" s="191"/>
      <c r="CO27" s="179">
        <f t="shared" si="21"/>
        <v>0</v>
      </c>
      <c r="CP27" s="191"/>
      <c r="CQ27" s="191"/>
      <c r="CR27" s="191"/>
      <c r="CS27" s="191"/>
      <c r="CT27" s="191"/>
      <c r="CU27" s="191"/>
      <c r="CV27" s="191"/>
      <c r="CW27" s="191"/>
      <c r="CX27" s="191"/>
      <c r="CY27" s="179"/>
      <c r="CZ27" s="178" t="e">
        <f t="shared" si="0"/>
        <v>#DIV/0!</v>
      </c>
    </row>
    <row r="28" spans="1:104" s="130" customFormat="1" ht="28.5" x14ac:dyDescent="0.2">
      <c r="A28" s="186">
        <v>611</v>
      </c>
      <c r="B28" s="187" t="s">
        <v>632</v>
      </c>
      <c r="C28" s="188" t="s">
        <v>553</v>
      </c>
      <c r="D28" s="188" t="s">
        <v>559</v>
      </c>
      <c r="E28" s="188"/>
      <c r="F28" s="188"/>
      <c r="G28" s="176">
        <f t="shared" si="1"/>
        <v>0</v>
      </c>
      <c r="H28" s="179"/>
      <c r="I28" s="191"/>
      <c r="J28" s="191"/>
      <c r="K28" s="191"/>
      <c r="L28" s="178">
        <f t="shared" si="2"/>
        <v>0</v>
      </c>
      <c r="M28" s="193"/>
      <c r="N28" s="179">
        <f t="shared" si="3"/>
        <v>0</v>
      </c>
      <c r="O28" s="178">
        <f t="shared" si="4"/>
        <v>0</v>
      </c>
      <c r="P28" s="191"/>
      <c r="Q28" s="191"/>
      <c r="R28" s="179">
        <f t="shared" si="5"/>
        <v>0</v>
      </c>
      <c r="S28" s="191"/>
      <c r="T28" s="191"/>
      <c r="U28" s="191"/>
      <c r="V28" s="179">
        <f t="shared" si="6"/>
        <v>0</v>
      </c>
      <c r="W28" s="191"/>
      <c r="X28" s="191"/>
      <c r="Y28" s="191"/>
      <c r="Z28" s="179">
        <f t="shared" si="7"/>
        <v>0</v>
      </c>
      <c r="AA28" s="191"/>
      <c r="AB28" s="191"/>
      <c r="AC28" s="191"/>
      <c r="AD28" s="179">
        <f t="shared" si="8"/>
        <v>0</v>
      </c>
      <c r="AE28" s="191"/>
      <c r="AF28" s="191"/>
      <c r="AG28" s="191"/>
      <c r="AH28" s="191"/>
      <c r="AI28" s="179">
        <f t="shared" si="9"/>
        <v>0</v>
      </c>
      <c r="AJ28" s="191"/>
      <c r="AK28" s="191"/>
      <c r="AL28" s="177">
        <f t="shared" si="10"/>
        <v>0</v>
      </c>
      <c r="AM28" s="177">
        <f t="shared" si="11"/>
        <v>0</v>
      </c>
      <c r="AN28" s="191"/>
      <c r="AO28" s="191"/>
      <c r="AP28" s="191"/>
      <c r="AQ28" s="191"/>
      <c r="AR28" s="177">
        <f t="shared" si="12"/>
        <v>0</v>
      </c>
      <c r="AS28" s="191"/>
      <c r="AT28" s="191"/>
      <c r="AU28" s="177">
        <f t="shared" si="13"/>
        <v>0</v>
      </c>
      <c r="AV28" s="191"/>
      <c r="AW28" s="191"/>
      <c r="AX28" s="179">
        <f t="shared" si="14"/>
        <v>0</v>
      </c>
      <c r="AY28" s="191"/>
      <c r="AZ28" s="191"/>
      <c r="BA28" s="193"/>
      <c r="BB28" s="179">
        <f t="shared" si="15"/>
        <v>0</v>
      </c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79">
        <f t="shared" si="16"/>
        <v>0</v>
      </c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79">
        <f t="shared" si="17"/>
        <v>0</v>
      </c>
      <c r="CA28" s="191"/>
      <c r="CB28" s="191"/>
      <c r="CC28" s="191"/>
      <c r="CD28" s="191"/>
      <c r="CE28" s="191"/>
      <c r="CF28" s="191"/>
      <c r="CG28" s="179">
        <f t="shared" si="18"/>
        <v>0</v>
      </c>
      <c r="CH28" s="191"/>
      <c r="CI28" s="191"/>
      <c r="CJ28" s="191"/>
      <c r="CK28" s="178">
        <f t="shared" si="19"/>
        <v>0</v>
      </c>
      <c r="CL28" s="191"/>
      <c r="CM28" s="179">
        <f t="shared" si="20"/>
        <v>0</v>
      </c>
      <c r="CN28" s="191"/>
      <c r="CO28" s="179">
        <f t="shared" si="21"/>
        <v>0</v>
      </c>
      <c r="CP28" s="191"/>
      <c r="CQ28" s="191"/>
      <c r="CR28" s="191"/>
      <c r="CS28" s="191"/>
      <c r="CT28" s="191"/>
      <c r="CU28" s="191"/>
      <c r="CV28" s="191"/>
      <c r="CW28" s="191"/>
      <c r="CX28" s="191"/>
      <c r="CY28" s="179"/>
      <c r="CZ28" s="178" t="e">
        <f t="shared" si="0"/>
        <v>#DIV/0!</v>
      </c>
    </row>
    <row r="29" spans="1:104" s="130" customFormat="1" ht="15" x14ac:dyDescent="0.2">
      <c r="A29" s="186">
        <v>611</v>
      </c>
      <c r="B29" s="187" t="s">
        <v>633</v>
      </c>
      <c r="C29" s="188" t="s">
        <v>553</v>
      </c>
      <c r="D29" s="188" t="s">
        <v>560</v>
      </c>
      <c r="E29" s="188"/>
      <c r="F29" s="188"/>
      <c r="G29" s="176">
        <f t="shared" si="1"/>
        <v>0</v>
      </c>
      <c r="H29" s="179"/>
      <c r="I29" s="191"/>
      <c r="J29" s="191"/>
      <c r="K29" s="191"/>
      <c r="L29" s="178">
        <f t="shared" si="2"/>
        <v>0</v>
      </c>
      <c r="M29" s="193"/>
      <c r="N29" s="179">
        <f t="shared" si="3"/>
        <v>0</v>
      </c>
      <c r="O29" s="178">
        <f t="shared" si="4"/>
        <v>0</v>
      </c>
      <c r="P29" s="191"/>
      <c r="Q29" s="191"/>
      <c r="R29" s="179">
        <f t="shared" si="5"/>
        <v>0</v>
      </c>
      <c r="S29" s="191"/>
      <c r="T29" s="191"/>
      <c r="U29" s="191"/>
      <c r="V29" s="179">
        <f t="shared" si="6"/>
        <v>0</v>
      </c>
      <c r="W29" s="191"/>
      <c r="X29" s="191"/>
      <c r="Y29" s="191"/>
      <c r="Z29" s="179">
        <f t="shared" si="7"/>
        <v>0</v>
      </c>
      <c r="AA29" s="191"/>
      <c r="AB29" s="191"/>
      <c r="AC29" s="191"/>
      <c r="AD29" s="179">
        <f t="shared" si="8"/>
        <v>0</v>
      </c>
      <c r="AE29" s="191"/>
      <c r="AF29" s="191"/>
      <c r="AG29" s="191"/>
      <c r="AH29" s="191"/>
      <c r="AI29" s="179">
        <f t="shared" si="9"/>
        <v>0</v>
      </c>
      <c r="AJ29" s="191"/>
      <c r="AK29" s="191"/>
      <c r="AL29" s="177">
        <f t="shared" si="10"/>
        <v>0</v>
      </c>
      <c r="AM29" s="177">
        <f t="shared" si="11"/>
        <v>0</v>
      </c>
      <c r="AN29" s="191"/>
      <c r="AO29" s="191"/>
      <c r="AP29" s="191"/>
      <c r="AQ29" s="191"/>
      <c r="AR29" s="177">
        <f t="shared" si="12"/>
        <v>0</v>
      </c>
      <c r="AS29" s="191"/>
      <c r="AT29" s="191"/>
      <c r="AU29" s="177">
        <f t="shared" si="13"/>
        <v>0</v>
      </c>
      <c r="AV29" s="191"/>
      <c r="AW29" s="191"/>
      <c r="AX29" s="179">
        <f t="shared" si="14"/>
        <v>0</v>
      </c>
      <c r="AY29" s="191"/>
      <c r="AZ29" s="191"/>
      <c r="BA29" s="193"/>
      <c r="BB29" s="179">
        <f t="shared" si="15"/>
        <v>0</v>
      </c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79">
        <f t="shared" si="16"/>
        <v>0</v>
      </c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79">
        <f t="shared" si="17"/>
        <v>0</v>
      </c>
      <c r="CA29" s="191"/>
      <c r="CB29" s="191"/>
      <c r="CC29" s="191"/>
      <c r="CD29" s="191"/>
      <c r="CE29" s="191"/>
      <c r="CF29" s="191"/>
      <c r="CG29" s="179">
        <f t="shared" si="18"/>
        <v>0</v>
      </c>
      <c r="CH29" s="191"/>
      <c r="CI29" s="191"/>
      <c r="CJ29" s="191"/>
      <c r="CK29" s="178">
        <f t="shared" si="19"/>
        <v>0</v>
      </c>
      <c r="CL29" s="191"/>
      <c r="CM29" s="179">
        <f t="shared" si="20"/>
        <v>0</v>
      </c>
      <c r="CN29" s="191"/>
      <c r="CO29" s="179">
        <f t="shared" si="21"/>
        <v>0</v>
      </c>
      <c r="CP29" s="191"/>
      <c r="CQ29" s="191"/>
      <c r="CR29" s="191"/>
      <c r="CS29" s="191"/>
      <c r="CT29" s="191"/>
      <c r="CU29" s="191"/>
      <c r="CV29" s="191"/>
      <c r="CW29" s="191"/>
      <c r="CX29" s="191"/>
      <c r="CY29" s="179"/>
      <c r="CZ29" s="178" t="e">
        <f t="shared" si="0"/>
        <v>#DIV/0!</v>
      </c>
    </row>
    <row r="30" spans="1:104" s="130" customFormat="1" ht="15" x14ac:dyDescent="0.2">
      <c r="A30" s="186">
        <v>611</v>
      </c>
      <c r="B30" s="187" t="s">
        <v>634</v>
      </c>
      <c r="C30" s="188" t="s">
        <v>553</v>
      </c>
      <c r="D30" s="188" t="s">
        <v>561</v>
      </c>
      <c r="E30" s="188"/>
      <c r="F30" s="188"/>
      <c r="G30" s="176">
        <f t="shared" si="1"/>
        <v>0</v>
      </c>
      <c r="H30" s="179"/>
      <c r="I30" s="191"/>
      <c r="J30" s="191"/>
      <c r="K30" s="191"/>
      <c r="L30" s="178">
        <f t="shared" si="2"/>
        <v>0</v>
      </c>
      <c r="M30" s="193"/>
      <c r="N30" s="179">
        <f t="shared" si="3"/>
        <v>0</v>
      </c>
      <c r="O30" s="178">
        <f t="shared" si="4"/>
        <v>0</v>
      </c>
      <c r="P30" s="191"/>
      <c r="Q30" s="191"/>
      <c r="R30" s="179">
        <f t="shared" si="5"/>
        <v>0</v>
      </c>
      <c r="S30" s="191"/>
      <c r="T30" s="191"/>
      <c r="U30" s="191"/>
      <c r="V30" s="179">
        <f t="shared" si="6"/>
        <v>0</v>
      </c>
      <c r="W30" s="191"/>
      <c r="X30" s="191"/>
      <c r="Y30" s="191"/>
      <c r="Z30" s="179">
        <f t="shared" si="7"/>
        <v>0</v>
      </c>
      <c r="AA30" s="191"/>
      <c r="AB30" s="191"/>
      <c r="AC30" s="191"/>
      <c r="AD30" s="179">
        <f t="shared" si="8"/>
        <v>0</v>
      </c>
      <c r="AE30" s="191"/>
      <c r="AF30" s="191"/>
      <c r="AG30" s="191"/>
      <c r="AH30" s="191"/>
      <c r="AI30" s="179">
        <f t="shared" si="9"/>
        <v>0</v>
      </c>
      <c r="AJ30" s="191"/>
      <c r="AK30" s="191"/>
      <c r="AL30" s="177">
        <f t="shared" si="10"/>
        <v>0</v>
      </c>
      <c r="AM30" s="177">
        <f t="shared" si="11"/>
        <v>0</v>
      </c>
      <c r="AN30" s="191"/>
      <c r="AO30" s="191"/>
      <c r="AP30" s="191"/>
      <c r="AQ30" s="191"/>
      <c r="AR30" s="177">
        <f t="shared" si="12"/>
        <v>0</v>
      </c>
      <c r="AS30" s="191"/>
      <c r="AT30" s="191"/>
      <c r="AU30" s="177">
        <f t="shared" si="13"/>
        <v>0</v>
      </c>
      <c r="AV30" s="191"/>
      <c r="AW30" s="191"/>
      <c r="AX30" s="179">
        <f t="shared" si="14"/>
        <v>0</v>
      </c>
      <c r="AY30" s="191"/>
      <c r="AZ30" s="191"/>
      <c r="BA30" s="193"/>
      <c r="BB30" s="179">
        <f t="shared" si="15"/>
        <v>0</v>
      </c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79">
        <f t="shared" si="16"/>
        <v>0</v>
      </c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79">
        <f t="shared" si="17"/>
        <v>0</v>
      </c>
      <c r="CA30" s="191"/>
      <c r="CB30" s="191"/>
      <c r="CC30" s="191"/>
      <c r="CD30" s="191"/>
      <c r="CE30" s="191"/>
      <c r="CF30" s="191"/>
      <c r="CG30" s="179">
        <f t="shared" si="18"/>
        <v>0</v>
      </c>
      <c r="CH30" s="191"/>
      <c r="CI30" s="191"/>
      <c r="CJ30" s="191"/>
      <c r="CK30" s="178">
        <f t="shared" si="19"/>
        <v>0</v>
      </c>
      <c r="CL30" s="191"/>
      <c r="CM30" s="179">
        <f t="shared" si="20"/>
        <v>0</v>
      </c>
      <c r="CN30" s="191"/>
      <c r="CO30" s="179">
        <f t="shared" si="21"/>
        <v>0</v>
      </c>
      <c r="CP30" s="191"/>
      <c r="CQ30" s="191"/>
      <c r="CR30" s="191"/>
      <c r="CS30" s="191"/>
      <c r="CT30" s="191"/>
      <c r="CU30" s="191"/>
      <c r="CV30" s="191"/>
      <c r="CW30" s="191"/>
      <c r="CX30" s="191"/>
      <c r="CY30" s="179"/>
      <c r="CZ30" s="178" t="e">
        <f t="shared" si="0"/>
        <v>#DIV/0!</v>
      </c>
    </row>
    <row r="31" spans="1:104" s="130" customFormat="1" ht="15" x14ac:dyDescent="0.2">
      <c r="A31" s="186">
        <v>611</v>
      </c>
      <c r="B31" s="187" t="s">
        <v>635</v>
      </c>
      <c r="C31" s="188" t="s">
        <v>553</v>
      </c>
      <c r="D31" s="188" t="s">
        <v>562</v>
      </c>
      <c r="E31" s="188"/>
      <c r="F31" s="188"/>
      <c r="G31" s="176">
        <f t="shared" si="1"/>
        <v>0</v>
      </c>
      <c r="H31" s="179"/>
      <c r="I31" s="191"/>
      <c r="J31" s="191"/>
      <c r="K31" s="191"/>
      <c r="L31" s="178">
        <f t="shared" si="2"/>
        <v>0</v>
      </c>
      <c r="M31" s="193"/>
      <c r="N31" s="179">
        <f t="shared" si="3"/>
        <v>0</v>
      </c>
      <c r="O31" s="178">
        <f t="shared" si="4"/>
        <v>0</v>
      </c>
      <c r="P31" s="191"/>
      <c r="Q31" s="191"/>
      <c r="R31" s="179">
        <f t="shared" si="5"/>
        <v>0</v>
      </c>
      <c r="S31" s="191"/>
      <c r="T31" s="191"/>
      <c r="U31" s="191"/>
      <c r="V31" s="179">
        <f t="shared" si="6"/>
        <v>0</v>
      </c>
      <c r="W31" s="191"/>
      <c r="X31" s="191"/>
      <c r="Y31" s="191"/>
      <c r="Z31" s="179">
        <f t="shared" si="7"/>
        <v>0</v>
      </c>
      <c r="AA31" s="191"/>
      <c r="AB31" s="191"/>
      <c r="AC31" s="191"/>
      <c r="AD31" s="179">
        <f t="shared" si="8"/>
        <v>0</v>
      </c>
      <c r="AE31" s="191"/>
      <c r="AF31" s="191"/>
      <c r="AG31" s="191"/>
      <c r="AH31" s="191"/>
      <c r="AI31" s="179">
        <f t="shared" si="9"/>
        <v>0</v>
      </c>
      <c r="AJ31" s="191"/>
      <c r="AK31" s="191"/>
      <c r="AL31" s="177">
        <f t="shared" si="10"/>
        <v>0</v>
      </c>
      <c r="AM31" s="177">
        <f t="shared" si="11"/>
        <v>0</v>
      </c>
      <c r="AN31" s="191"/>
      <c r="AO31" s="191"/>
      <c r="AP31" s="191"/>
      <c r="AQ31" s="191"/>
      <c r="AR31" s="177">
        <f t="shared" si="12"/>
        <v>0</v>
      </c>
      <c r="AS31" s="191"/>
      <c r="AT31" s="191"/>
      <c r="AU31" s="177">
        <f t="shared" si="13"/>
        <v>0</v>
      </c>
      <c r="AV31" s="191"/>
      <c r="AW31" s="191"/>
      <c r="AX31" s="179">
        <f t="shared" si="14"/>
        <v>0</v>
      </c>
      <c r="AY31" s="191"/>
      <c r="AZ31" s="191"/>
      <c r="BA31" s="193"/>
      <c r="BB31" s="179">
        <f t="shared" si="15"/>
        <v>0</v>
      </c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79">
        <f t="shared" si="16"/>
        <v>0</v>
      </c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79">
        <f t="shared" si="17"/>
        <v>0</v>
      </c>
      <c r="CA31" s="191"/>
      <c r="CB31" s="191"/>
      <c r="CC31" s="191"/>
      <c r="CD31" s="191"/>
      <c r="CE31" s="191"/>
      <c r="CF31" s="191"/>
      <c r="CG31" s="179">
        <f t="shared" si="18"/>
        <v>0</v>
      </c>
      <c r="CH31" s="191"/>
      <c r="CI31" s="191"/>
      <c r="CJ31" s="191"/>
      <c r="CK31" s="178">
        <f t="shared" si="19"/>
        <v>0</v>
      </c>
      <c r="CL31" s="191"/>
      <c r="CM31" s="179">
        <f t="shared" si="20"/>
        <v>0</v>
      </c>
      <c r="CN31" s="191"/>
      <c r="CO31" s="179">
        <f t="shared" si="21"/>
        <v>0</v>
      </c>
      <c r="CP31" s="191"/>
      <c r="CQ31" s="191"/>
      <c r="CR31" s="191"/>
      <c r="CS31" s="191"/>
      <c r="CT31" s="191"/>
      <c r="CU31" s="191"/>
      <c r="CV31" s="191"/>
      <c r="CW31" s="191"/>
      <c r="CX31" s="191"/>
      <c r="CY31" s="179"/>
      <c r="CZ31" s="178"/>
    </row>
    <row r="32" spans="1:104" s="130" customFormat="1" ht="28.5" x14ac:dyDescent="0.2">
      <c r="A32" s="186">
        <v>611</v>
      </c>
      <c r="B32" s="187" t="s">
        <v>636</v>
      </c>
      <c r="C32" s="188" t="s">
        <v>553</v>
      </c>
      <c r="D32" s="188" t="s">
        <v>563</v>
      </c>
      <c r="E32" s="188"/>
      <c r="F32" s="188"/>
      <c r="G32" s="176">
        <f t="shared" si="1"/>
        <v>0</v>
      </c>
      <c r="H32" s="179"/>
      <c r="I32" s="191"/>
      <c r="J32" s="191"/>
      <c r="K32" s="191"/>
      <c r="L32" s="178">
        <f t="shared" si="2"/>
        <v>0</v>
      </c>
      <c r="M32" s="193"/>
      <c r="N32" s="179">
        <f t="shared" si="3"/>
        <v>0</v>
      </c>
      <c r="O32" s="178">
        <f t="shared" si="4"/>
        <v>0</v>
      </c>
      <c r="P32" s="191"/>
      <c r="Q32" s="191"/>
      <c r="R32" s="179">
        <f t="shared" si="5"/>
        <v>0</v>
      </c>
      <c r="S32" s="191"/>
      <c r="T32" s="191"/>
      <c r="U32" s="191"/>
      <c r="V32" s="179">
        <f t="shared" si="6"/>
        <v>0</v>
      </c>
      <c r="W32" s="191"/>
      <c r="X32" s="191"/>
      <c r="Y32" s="191"/>
      <c r="Z32" s="179">
        <f t="shared" si="7"/>
        <v>0</v>
      </c>
      <c r="AA32" s="191"/>
      <c r="AB32" s="191"/>
      <c r="AC32" s="191"/>
      <c r="AD32" s="179">
        <f t="shared" si="8"/>
        <v>0</v>
      </c>
      <c r="AE32" s="191"/>
      <c r="AF32" s="191"/>
      <c r="AG32" s="191"/>
      <c r="AH32" s="191"/>
      <c r="AI32" s="179">
        <f t="shared" si="9"/>
        <v>0</v>
      </c>
      <c r="AJ32" s="191"/>
      <c r="AK32" s="191"/>
      <c r="AL32" s="177">
        <f t="shared" si="10"/>
        <v>0</v>
      </c>
      <c r="AM32" s="177">
        <f t="shared" si="11"/>
        <v>0</v>
      </c>
      <c r="AN32" s="191"/>
      <c r="AO32" s="191"/>
      <c r="AP32" s="191"/>
      <c r="AQ32" s="191"/>
      <c r="AR32" s="177">
        <f t="shared" si="12"/>
        <v>0</v>
      </c>
      <c r="AS32" s="191"/>
      <c r="AT32" s="191"/>
      <c r="AU32" s="177">
        <f t="shared" si="13"/>
        <v>0</v>
      </c>
      <c r="AV32" s="191"/>
      <c r="AW32" s="191"/>
      <c r="AX32" s="179">
        <f t="shared" si="14"/>
        <v>0</v>
      </c>
      <c r="AY32" s="191"/>
      <c r="AZ32" s="191"/>
      <c r="BA32" s="193"/>
      <c r="BB32" s="179">
        <f t="shared" si="15"/>
        <v>0</v>
      </c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79">
        <f t="shared" si="16"/>
        <v>0</v>
      </c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79">
        <f t="shared" si="17"/>
        <v>0</v>
      </c>
      <c r="CA32" s="191"/>
      <c r="CB32" s="191"/>
      <c r="CC32" s="191"/>
      <c r="CD32" s="191"/>
      <c r="CE32" s="191"/>
      <c r="CF32" s="191"/>
      <c r="CG32" s="179">
        <f t="shared" si="18"/>
        <v>0</v>
      </c>
      <c r="CH32" s="191"/>
      <c r="CI32" s="191"/>
      <c r="CJ32" s="191"/>
      <c r="CK32" s="178">
        <f t="shared" si="19"/>
        <v>0</v>
      </c>
      <c r="CL32" s="191"/>
      <c r="CM32" s="179">
        <f t="shared" si="20"/>
        <v>0</v>
      </c>
      <c r="CN32" s="191"/>
      <c r="CO32" s="179">
        <f t="shared" si="21"/>
        <v>0</v>
      </c>
      <c r="CP32" s="191"/>
      <c r="CQ32" s="191"/>
      <c r="CR32" s="191"/>
      <c r="CS32" s="191"/>
      <c r="CT32" s="191"/>
      <c r="CU32" s="191"/>
      <c r="CV32" s="191"/>
      <c r="CW32" s="191"/>
      <c r="CX32" s="191"/>
      <c r="CY32" s="179"/>
      <c r="CZ32" s="178"/>
    </row>
    <row r="33" spans="1:104" s="130" customFormat="1" ht="15" x14ac:dyDescent="0.2">
      <c r="A33" s="186">
        <v>611</v>
      </c>
      <c r="B33" s="187" t="s">
        <v>637</v>
      </c>
      <c r="C33" s="188" t="s">
        <v>553</v>
      </c>
      <c r="D33" s="188" t="s">
        <v>564</v>
      </c>
      <c r="E33" s="188"/>
      <c r="F33" s="188"/>
      <c r="G33" s="176">
        <f t="shared" si="1"/>
        <v>0</v>
      </c>
      <c r="H33" s="179"/>
      <c r="I33" s="191"/>
      <c r="J33" s="191"/>
      <c r="K33" s="191"/>
      <c r="L33" s="178">
        <f t="shared" si="2"/>
        <v>0</v>
      </c>
      <c r="M33" s="193"/>
      <c r="N33" s="179">
        <f t="shared" si="3"/>
        <v>0</v>
      </c>
      <c r="O33" s="178">
        <f t="shared" si="4"/>
        <v>0</v>
      </c>
      <c r="P33" s="191"/>
      <c r="Q33" s="191"/>
      <c r="R33" s="179">
        <f t="shared" si="5"/>
        <v>0</v>
      </c>
      <c r="S33" s="191"/>
      <c r="T33" s="191"/>
      <c r="U33" s="191"/>
      <c r="V33" s="179">
        <f t="shared" si="6"/>
        <v>0</v>
      </c>
      <c r="W33" s="191"/>
      <c r="X33" s="191"/>
      <c r="Y33" s="191"/>
      <c r="Z33" s="179">
        <f t="shared" si="7"/>
        <v>0</v>
      </c>
      <c r="AA33" s="191"/>
      <c r="AB33" s="191"/>
      <c r="AC33" s="191"/>
      <c r="AD33" s="179">
        <f t="shared" si="8"/>
        <v>0</v>
      </c>
      <c r="AE33" s="191"/>
      <c r="AF33" s="191"/>
      <c r="AG33" s="191"/>
      <c r="AH33" s="191"/>
      <c r="AI33" s="179">
        <f t="shared" si="9"/>
        <v>0</v>
      </c>
      <c r="AJ33" s="191"/>
      <c r="AK33" s="191"/>
      <c r="AL33" s="177">
        <f t="shared" si="10"/>
        <v>0</v>
      </c>
      <c r="AM33" s="177">
        <f t="shared" si="11"/>
        <v>0</v>
      </c>
      <c r="AN33" s="191"/>
      <c r="AO33" s="191"/>
      <c r="AP33" s="191"/>
      <c r="AQ33" s="191"/>
      <c r="AR33" s="177">
        <f t="shared" si="12"/>
        <v>0</v>
      </c>
      <c r="AS33" s="191"/>
      <c r="AT33" s="191"/>
      <c r="AU33" s="177">
        <f t="shared" si="13"/>
        <v>0</v>
      </c>
      <c r="AV33" s="191"/>
      <c r="AW33" s="191"/>
      <c r="AX33" s="179">
        <f t="shared" si="14"/>
        <v>0</v>
      </c>
      <c r="AY33" s="191"/>
      <c r="AZ33" s="191"/>
      <c r="BA33" s="193"/>
      <c r="BB33" s="179">
        <f t="shared" si="15"/>
        <v>0</v>
      </c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79">
        <f t="shared" si="16"/>
        <v>0</v>
      </c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79">
        <f t="shared" si="17"/>
        <v>0</v>
      </c>
      <c r="CA33" s="191"/>
      <c r="CB33" s="191"/>
      <c r="CC33" s="191"/>
      <c r="CD33" s="191"/>
      <c r="CE33" s="191"/>
      <c r="CF33" s="191"/>
      <c r="CG33" s="179">
        <f t="shared" si="18"/>
        <v>0</v>
      </c>
      <c r="CH33" s="191"/>
      <c r="CI33" s="191"/>
      <c r="CJ33" s="191"/>
      <c r="CK33" s="178">
        <f t="shared" si="19"/>
        <v>0</v>
      </c>
      <c r="CL33" s="191"/>
      <c r="CM33" s="179">
        <f t="shared" si="20"/>
        <v>0</v>
      </c>
      <c r="CN33" s="191"/>
      <c r="CO33" s="179">
        <f t="shared" si="21"/>
        <v>0</v>
      </c>
      <c r="CP33" s="191"/>
      <c r="CQ33" s="191"/>
      <c r="CR33" s="191"/>
      <c r="CS33" s="191"/>
      <c r="CT33" s="191"/>
      <c r="CU33" s="191"/>
      <c r="CV33" s="191"/>
      <c r="CW33" s="191"/>
      <c r="CX33" s="191"/>
      <c r="CY33" s="179"/>
      <c r="CZ33" s="178"/>
    </row>
    <row r="34" spans="1:104" s="130" customFormat="1" ht="15" x14ac:dyDescent="0.2">
      <c r="A34" s="186">
        <v>611</v>
      </c>
      <c r="B34" s="187" t="s">
        <v>638</v>
      </c>
      <c r="C34" s="188" t="s">
        <v>553</v>
      </c>
      <c r="D34" s="188" t="s">
        <v>565</v>
      </c>
      <c r="E34" s="188"/>
      <c r="F34" s="188"/>
      <c r="G34" s="176">
        <f t="shared" si="1"/>
        <v>0</v>
      </c>
      <c r="H34" s="179"/>
      <c r="I34" s="191"/>
      <c r="J34" s="191"/>
      <c r="K34" s="191"/>
      <c r="L34" s="178">
        <f t="shared" si="2"/>
        <v>0</v>
      </c>
      <c r="M34" s="193"/>
      <c r="N34" s="179">
        <f t="shared" si="3"/>
        <v>0</v>
      </c>
      <c r="O34" s="178">
        <f t="shared" si="4"/>
        <v>0</v>
      </c>
      <c r="P34" s="191"/>
      <c r="Q34" s="191"/>
      <c r="R34" s="179">
        <f t="shared" si="5"/>
        <v>0</v>
      </c>
      <c r="S34" s="191"/>
      <c r="T34" s="191"/>
      <c r="U34" s="191"/>
      <c r="V34" s="179">
        <f t="shared" si="6"/>
        <v>0</v>
      </c>
      <c r="W34" s="191"/>
      <c r="X34" s="191"/>
      <c r="Y34" s="191"/>
      <c r="Z34" s="179">
        <f t="shared" si="7"/>
        <v>0</v>
      </c>
      <c r="AA34" s="191"/>
      <c r="AB34" s="191"/>
      <c r="AC34" s="191"/>
      <c r="AD34" s="179">
        <f t="shared" si="8"/>
        <v>0</v>
      </c>
      <c r="AE34" s="191"/>
      <c r="AF34" s="191"/>
      <c r="AG34" s="191"/>
      <c r="AH34" s="191"/>
      <c r="AI34" s="179">
        <f t="shared" si="9"/>
        <v>0</v>
      </c>
      <c r="AJ34" s="191"/>
      <c r="AK34" s="191"/>
      <c r="AL34" s="177">
        <f t="shared" si="10"/>
        <v>0</v>
      </c>
      <c r="AM34" s="177">
        <f t="shared" si="11"/>
        <v>0</v>
      </c>
      <c r="AN34" s="191"/>
      <c r="AO34" s="191"/>
      <c r="AP34" s="191"/>
      <c r="AQ34" s="191"/>
      <c r="AR34" s="177">
        <f t="shared" si="12"/>
        <v>0</v>
      </c>
      <c r="AS34" s="191"/>
      <c r="AT34" s="191"/>
      <c r="AU34" s="177">
        <f t="shared" si="13"/>
        <v>0</v>
      </c>
      <c r="AV34" s="191"/>
      <c r="AW34" s="191"/>
      <c r="AX34" s="179">
        <f t="shared" si="14"/>
        <v>0</v>
      </c>
      <c r="AY34" s="191"/>
      <c r="AZ34" s="191"/>
      <c r="BA34" s="193"/>
      <c r="BB34" s="179">
        <f t="shared" si="15"/>
        <v>0</v>
      </c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79">
        <f t="shared" si="16"/>
        <v>0</v>
      </c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79">
        <f t="shared" si="17"/>
        <v>0</v>
      </c>
      <c r="CA34" s="191"/>
      <c r="CB34" s="191"/>
      <c r="CC34" s="191"/>
      <c r="CD34" s="191"/>
      <c r="CE34" s="191"/>
      <c r="CF34" s="191"/>
      <c r="CG34" s="179">
        <f t="shared" si="18"/>
        <v>0</v>
      </c>
      <c r="CH34" s="191"/>
      <c r="CI34" s="191"/>
      <c r="CJ34" s="191"/>
      <c r="CK34" s="178">
        <f t="shared" si="19"/>
        <v>0</v>
      </c>
      <c r="CL34" s="191"/>
      <c r="CM34" s="179">
        <f t="shared" si="20"/>
        <v>0</v>
      </c>
      <c r="CN34" s="191"/>
      <c r="CO34" s="179">
        <f t="shared" si="21"/>
        <v>0</v>
      </c>
      <c r="CP34" s="191"/>
      <c r="CQ34" s="191"/>
      <c r="CR34" s="191"/>
      <c r="CS34" s="191"/>
      <c r="CT34" s="191"/>
      <c r="CU34" s="191"/>
      <c r="CV34" s="191"/>
      <c r="CW34" s="191"/>
      <c r="CX34" s="191"/>
      <c r="CY34" s="179"/>
      <c r="CZ34" s="178"/>
    </row>
    <row r="35" spans="1:104" s="130" customFormat="1" ht="15" x14ac:dyDescent="0.2">
      <c r="A35" s="186">
        <v>611</v>
      </c>
      <c r="B35" s="187" t="s">
        <v>639</v>
      </c>
      <c r="C35" s="188" t="s">
        <v>553</v>
      </c>
      <c r="D35" s="188" t="s">
        <v>566</v>
      </c>
      <c r="E35" s="188"/>
      <c r="F35" s="188"/>
      <c r="G35" s="176">
        <f t="shared" si="1"/>
        <v>0</v>
      </c>
      <c r="H35" s="179"/>
      <c r="I35" s="191"/>
      <c r="J35" s="191"/>
      <c r="K35" s="191"/>
      <c r="L35" s="178">
        <f t="shared" si="2"/>
        <v>0</v>
      </c>
      <c r="M35" s="193"/>
      <c r="N35" s="179">
        <f t="shared" si="3"/>
        <v>0</v>
      </c>
      <c r="O35" s="178">
        <f t="shared" si="4"/>
        <v>0</v>
      </c>
      <c r="P35" s="191"/>
      <c r="Q35" s="191"/>
      <c r="R35" s="179">
        <f t="shared" si="5"/>
        <v>0</v>
      </c>
      <c r="S35" s="191"/>
      <c r="T35" s="191"/>
      <c r="U35" s="191"/>
      <c r="V35" s="179">
        <f t="shared" si="6"/>
        <v>0</v>
      </c>
      <c r="W35" s="191"/>
      <c r="X35" s="191"/>
      <c r="Y35" s="191"/>
      <c r="Z35" s="179">
        <f t="shared" si="7"/>
        <v>0</v>
      </c>
      <c r="AA35" s="191"/>
      <c r="AB35" s="191"/>
      <c r="AC35" s="191"/>
      <c r="AD35" s="179">
        <f t="shared" si="8"/>
        <v>0</v>
      </c>
      <c r="AE35" s="191"/>
      <c r="AF35" s="191"/>
      <c r="AG35" s="191"/>
      <c r="AH35" s="191"/>
      <c r="AI35" s="179">
        <f t="shared" si="9"/>
        <v>0</v>
      </c>
      <c r="AJ35" s="191"/>
      <c r="AK35" s="191"/>
      <c r="AL35" s="177">
        <f t="shared" si="10"/>
        <v>0</v>
      </c>
      <c r="AM35" s="177">
        <f t="shared" si="11"/>
        <v>0</v>
      </c>
      <c r="AN35" s="191"/>
      <c r="AO35" s="191"/>
      <c r="AP35" s="191"/>
      <c r="AQ35" s="191"/>
      <c r="AR35" s="177">
        <f t="shared" si="12"/>
        <v>0</v>
      </c>
      <c r="AS35" s="191"/>
      <c r="AT35" s="191"/>
      <c r="AU35" s="177">
        <f t="shared" si="13"/>
        <v>0</v>
      </c>
      <c r="AV35" s="191"/>
      <c r="AW35" s="191"/>
      <c r="AX35" s="179">
        <f t="shared" si="14"/>
        <v>0</v>
      </c>
      <c r="AY35" s="191"/>
      <c r="AZ35" s="191"/>
      <c r="BA35" s="193"/>
      <c r="BB35" s="179">
        <f t="shared" si="15"/>
        <v>0</v>
      </c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79">
        <f t="shared" si="16"/>
        <v>0</v>
      </c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79">
        <f t="shared" si="17"/>
        <v>0</v>
      </c>
      <c r="CA35" s="191"/>
      <c r="CB35" s="191"/>
      <c r="CC35" s="191"/>
      <c r="CD35" s="191"/>
      <c r="CE35" s="191"/>
      <c r="CF35" s="191"/>
      <c r="CG35" s="179">
        <f t="shared" si="18"/>
        <v>0</v>
      </c>
      <c r="CH35" s="191"/>
      <c r="CI35" s="191"/>
      <c r="CJ35" s="191"/>
      <c r="CK35" s="178">
        <f t="shared" si="19"/>
        <v>0</v>
      </c>
      <c r="CL35" s="191"/>
      <c r="CM35" s="179">
        <f t="shared" si="20"/>
        <v>0</v>
      </c>
      <c r="CN35" s="191"/>
      <c r="CO35" s="179">
        <f t="shared" si="21"/>
        <v>0</v>
      </c>
      <c r="CP35" s="191"/>
      <c r="CQ35" s="191"/>
      <c r="CR35" s="191"/>
      <c r="CS35" s="191"/>
      <c r="CT35" s="191"/>
      <c r="CU35" s="191"/>
      <c r="CV35" s="191"/>
      <c r="CW35" s="191"/>
      <c r="CX35" s="191"/>
      <c r="CY35" s="179"/>
      <c r="CZ35" s="178"/>
    </row>
    <row r="36" spans="1:104" s="130" customFormat="1" ht="15" x14ac:dyDescent="0.2">
      <c r="A36" s="186">
        <v>611</v>
      </c>
      <c r="B36" s="187" t="s">
        <v>640</v>
      </c>
      <c r="C36" s="188" t="s">
        <v>567</v>
      </c>
      <c r="D36" s="188" t="s">
        <v>568</v>
      </c>
      <c r="E36" s="188"/>
      <c r="F36" s="188"/>
      <c r="G36" s="182"/>
      <c r="H36" s="179"/>
      <c r="I36" s="191"/>
      <c r="J36" s="191"/>
      <c r="K36" s="191"/>
      <c r="L36" s="178">
        <f t="shared" si="2"/>
        <v>0</v>
      </c>
      <c r="M36" s="193"/>
      <c r="N36" s="179">
        <f t="shared" si="3"/>
        <v>0</v>
      </c>
      <c r="O36" s="178">
        <f t="shared" si="4"/>
        <v>0</v>
      </c>
      <c r="P36" s="191"/>
      <c r="Q36" s="191"/>
      <c r="R36" s="179">
        <f t="shared" si="5"/>
        <v>0</v>
      </c>
      <c r="S36" s="191"/>
      <c r="T36" s="191"/>
      <c r="U36" s="191"/>
      <c r="V36" s="179">
        <f t="shared" si="6"/>
        <v>0</v>
      </c>
      <c r="W36" s="191"/>
      <c r="X36" s="191"/>
      <c r="Y36" s="191"/>
      <c r="Z36" s="179">
        <f t="shared" si="7"/>
        <v>0</v>
      </c>
      <c r="AA36" s="191"/>
      <c r="AB36" s="191"/>
      <c r="AC36" s="191"/>
      <c r="AD36" s="179">
        <f t="shared" si="8"/>
        <v>0</v>
      </c>
      <c r="AE36" s="191"/>
      <c r="AF36" s="191"/>
      <c r="AG36" s="191"/>
      <c r="AH36" s="191"/>
      <c r="AI36" s="179">
        <f t="shared" si="9"/>
        <v>0</v>
      </c>
      <c r="AJ36" s="191"/>
      <c r="AK36" s="191"/>
      <c r="AL36" s="177">
        <f t="shared" si="10"/>
        <v>0</v>
      </c>
      <c r="AM36" s="177">
        <f t="shared" si="11"/>
        <v>0</v>
      </c>
      <c r="AN36" s="191"/>
      <c r="AO36" s="191"/>
      <c r="AP36" s="191"/>
      <c r="AQ36" s="191"/>
      <c r="AR36" s="177">
        <f t="shared" si="12"/>
        <v>0</v>
      </c>
      <c r="AS36" s="191"/>
      <c r="AT36" s="191"/>
      <c r="AU36" s="177">
        <f t="shared" si="13"/>
        <v>0</v>
      </c>
      <c r="AV36" s="191"/>
      <c r="AW36" s="191"/>
      <c r="AX36" s="179">
        <f t="shared" si="14"/>
        <v>0</v>
      </c>
      <c r="AY36" s="191"/>
      <c r="AZ36" s="191"/>
      <c r="BA36" s="193"/>
      <c r="BB36" s="179">
        <f t="shared" si="15"/>
        <v>0</v>
      </c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79">
        <f t="shared" si="16"/>
        <v>0</v>
      </c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79">
        <f t="shared" si="17"/>
        <v>0</v>
      </c>
      <c r="CA36" s="191"/>
      <c r="CB36" s="191"/>
      <c r="CC36" s="191"/>
      <c r="CD36" s="191"/>
      <c r="CE36" s="191"/>
      <c r="CF36" s="191"/>
      <c r="CG36" s="179">
        <f t="shared" si="18"/>
        <v>0</v>
      </c>
      <c r="CH36" s="191"/>
      <c r="CI36" s="191"/>
      <c r="CJ36" s="191"/>
      <c r="CK36" s="178">
        <f t="shared" si="19"/>
        <v>0</v>
      </c>
      <c r="CL36" s="191"/>
      <c r="CM36" s="179">
        <f t="shared" si="20"/>
        <v>0</v>
      </c>
      <c r="CN36" s="191"/>
      <c r="CO36" s="179">
        <f t="shared" si="21"/>
        <v>0</v>
      </c>
      <c r="CP36" s="191"/>
      <c r="CQ36" s="191"/>
      <c r="CR36" s="191"/>
      <c r="CS36" s="191"/>
      <c r="CT36" s="191"/>
      <c r="CU36" s="191"/>
      <c r="CV36" s="191"/>
      <c r="CW36" s="191"/>
      <c r="CX36" s="191"/>
      <c r="CY36" s="179"/>
      <c r="CZ36" s="178" t="e">
        <f>CY36/F36</f>
        <v>#DIV/0!</v>
      </c>
    </row>
    <row r="37" spans="1:104" s="130" customFormat="1" ht="15" x14ac:dyDescent="0.2">
      <c r="A37" s="186">
        <v>611</v>
      </c>
      <c r="B37" s="187" t="s">
        <v>641</v>
      </c>
      <c r="C37" s="188" t="s">
        <v>567</v>
      </c>
      <c r="D37" s="188" t="s">
        <v>569</v>
      </c>
      <c r="E37" s="188"/>
      <c r="F37" s="188"/>
      <c r="G37" s="182"/>
      <c r="H37" s="179"/>
      <c r="I37" s="191"/>
      <c r="J37" s="191"/>
      <c r="K37" s="191"/>
      <c r="L37" s="178">
        <f t="shared" si="2"/>
        <v>0</v>
      </c>
      <c r="M37" s="193"/>
      <c r="N37" s="179">
        <f t="shared" si="3"/>
        <v>0</v>
      </c>
      <c r="O37" s="178">
        <f t="shared" si="4"/>
        <v>0</v>
      </c>
      <c r="P37" s="191"/>
      <c r="Q37" s="191"/>
      <c r="R37" s="179">
        <f t="shared" si="5"/>
        <v>0</v>
      </c>
      <c r="S37" s="191"/>
      <c r="T37" s="191"/>
      <c r="U37" s="191"/>
      <c r="V37" s="179">
        <f t="shared" si="6"/>
        <v>0</v>
      </c>
      <c r="W37" s="191"/>
      <c r="X37" s="191"/>
      <c r="Y37" s="191"/>
      <c r="Z37" s="179">
        <f t="shared" si="7"/>
        <v>0</v>
      </c>
      <c r="AA37" s="191"/>
      <c r="AB37" s="191"/>
      <c r="AC37" s="191"/>
      <c r="AD37" s="179">
        <f t="shared" si="8"/>
        <v>0</v>
      </c>
      <c r="AE37" s="191"/>
      <c r="AF37" s="191"/>
      <c r="AG37" s="191"/>
      <c r="AH37" s="191"/>
      <c r="AI37" s="179">
        <f t="shared" si="9"/>
        <v>0</v>
      </c>
      <c r="AJ37" s="191"/>
      <c r="AK37" s="191"/>
      <c r="AL37" s="177">
        <f t="shared" si="10"/>
        <v>0</v>
      </c>
      <c r="AM37" s="177">
        <f t="shared" si="11"/>
        <v>0</v>
      </c>
      <c r="AN37" s="191"/>
      <c r="AO37" s="191"/>
      <c r="AP37" s="191"/>
      <c r="AQ37" s="191"/>
      <c r="AR37" s="177">
        <f t="shared" si="12"/>
        <v>0</v>
      </c>
      <c r="AS37" s="191"/>
      <c r="AT37" s="191"/>
      <c r="AU37" s="177">
        <f t="shared" si="13"/>
        <v>0</v>
      </c>
      <c r="AV37" s="191"/>
      <c r="AW37" s="191"/>
      <c r="AX37" s="179">
        <f t="shared" si="14"/>
        <v>0</v>
      </c>
      <c r="AY37" s="191"/>
      <c r="AZ37" s="191"/>
      <c r="BA37" s="193"/>
      <c r="BB37" s="179">
        <f t="shared" si="15"/>
        <v>0</v>
      </c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79">
        <f t="shared" si="16"/>
        <v>0</v>
      </c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79">
        <f t="shared" si="17"/>
        <v>0</v>
      </c>
      <c r="CA37" s="191"/>
      <c r="CB37" s="191"/>
      <c r="CC37" s="191"/>
      <c r="CD37" s="191"/>
      <c r="CE37" s="191"/>
      <c r="CF37" s="191"/>
      <c r="CG37" s="179">
        <f t="shared" si="18"/>
        <v>0</v>
      </c>
      <c r="CH37" s="191"/>
      <c r="CI37" s="191"/>
      <c r="CJ37" s="191"/>
      <c r="CK37" s="178">
        <f t="shared" si="19"/>
        <v>0</v>
      </c>
      <c r="CL37" s="191"/>
      <c r="CM37" s="179">
        <f t="shared" si="20"/>
        <v>0</v>
      </c>
      <c r="CN37" s="191"/>
      <c r="CO37" s="179">
        <f t="shared" si="21"/>
        <v>0</v>
      </c>
      <c r="CP37" s="191"/>
      <c r="CQ37" s="191"/>
      <c r="CR37" s="191"/>
      <c r="CS37" s="191"/>
      <c r="CT37" s="191"/>
      <c r="CU37" s="191"/>
      <c r="CV37" s="191"/>
      <c r="CW37" s="191"/>
      <c r="CX37" s="191"/>
      <c r="CY37" s="179"/>
      <c r="CZ37" s="178" t="e">
        <f>CY37/F37</f>
        <v>#DIV/0!</v>
      </c>
    </row>
    <row r="38" spans="1:104" s="130" customFormat="1" ht="15" x14ac:dyDescent="0.2">
      <c r="A38" s="186">
        <v>611</v>
      </c>
      <c r="B38" s="187" t="s">
        <v>642</v>
      </c>
      <c r="C38" s="188" t="s">
        <v>567</v>
      </c>
      <c r="D38" s="188" t="s">
        <v>570</v>
      </c>
      <c r="E38" s="188"/>
      <c r="F38" s="188"/>
      <c r="G38" s="182"/>
      <c r="H38" s="179"/>
      <c r="I38" s="191"/>
      <c r="J38" s="191"/>
      <c r="K38" s="191"/>
      <c r="L38" s="178">
        <f t="shared" si="2"/>
        <v>0</v>
      </c>
      <c r="M38" s="191"/>
      <c r="N38" s="179">
        <f t="shared" si="3"/>
        <v>0</v>
      </c>
      <c r="O38" s="178">
        <f t="shared" si="4"/>
        <v>0</v>
      </c>
      <c r="P38" s="191"/>
      <c r="Q38" s="191"/>
      <c r="R38" s="179">
        <f t="shared" si="5"/>
        <v>0</v>
      </c>
      <c r="S38" s="191"/>
      <c r="T38" s="191"/>
      <c r="U38" s="191"/>
      <c r="V38" s="179">
        <f t="shared" si="6"/>
        <v>0</v>
      </c>
      <c r="W38" s="191"/>
      <c r="X38" s="191"/>
      <c r="Y38" s="191"/>
      <c r="Z38" s="179">
        <f t="shared" si="7"/>
        <v>0</v>
      </c>
      <c r="AA38" s="191"/>
      <c r="AB38" s="191"/>
      <c r="AC38" s="191"/>
      <c r="AD38" s="179">
        <f t="shared" si="8"/>
        <v>0</v>
      </c>
      <c r="AE38" s="191"/>
      <c r="AF38" s="191"/>
      <c r="AG38" s="191"/>
      <c r="AH38" s="191"/>
      <c r="AI38" s="179">
        <f t="shared" si="9"/>
        <v>0</v>
      </c>
      <c r="AJ38" s="191"/>
      <c r="AK38" s="191"/>
      <c r="AL38" s="177">
        <f t="shared" si="10"/>
        <v>0</v>
      </c>
      <c r="AM38" s="177">
        <f t="shared" si="11"/>
        <v>0</v>
      </c>
      <c r="AN38" s="191"/>
      <c r="AO38" s="191"/>
      <c r="AP38" s="191"/>
      <c r="AQ38" s="191"/>
      <c r="AR38" s="177">
        <f t="shared" si="12"/>
        <v>0</v>
      </c>
      <c r="AS38" s="191"/>
      <c r="AT38" s="191"/>
      <c r="AU38" s="177">
        <f t="shared" si="13"/>
        <v>0</v>
      </c>
      <c r="AV38" s="191"/>
      <c r="AW38" s="191"/>
      <c r="AX38" s="179">
        <f t="shared" si="14"/>
        <v>0</v>
      </c>
      <c r="AY38" s="191"/>
      <c r="AZ38" s="191"/>
      <c r="BA38" s="193"/>
      <c r="BB38" s="179">
        <f t="shared" si="15"/>
        <v>0</v>
      </c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79">
        <f t="shared" si="16"/>
        <v>0</v>
      </c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79">
        <f t="shared" si="17"/>
        <v>0</v>
      </c>
      <c r="CA38" s="191"/>
      <c r="CB38" s="191"/>
      <c r="CC38" s="191"/>
      <c r="CD38" s="191"/>
      <c r="CE38" s="191"/>
      <c r="CF38" s="191"/>
      <c r="CG38" s="179">
        <f t="shared" si="18"/>
        <v>0</v>
      </c>
      <c r="CH38" s="191"/>
      <c r="CI38" s="191"/>
      <c r="CJ38" s="191"/>
      <c r="CK38" s="178">
        <f t="shared" si="19"/>
        <v>0</v>
      </c>
      <c r="CL38" s="191"/>
      <c r="CM38" s="179">
        <f t="shared" si="20"/>
        <v>0</v>
      </c>
      <c r="CN38" s="191"/>
      <c r="CO38" s="179">
        <f t="shared" si="21"/>
        <v>0</v>
      </c>
      <c r="CP38" s="191"/>
      <c r="CQ38" s="191"/>
      <c r="CR38" s="191"/>
      <c r="CS38" s="191"/>
      <c r="CT38" s="191"/>
      <c r="CU38" s="191"/>
      <c r="CV38" s="191"/>
      <c r="CW38" s="191"/>
      <c r="CX38" s="191"/>
      <c r="CY38" s="179"/>
      <c r="CZ38" s="178" t="e">
        <f>CY38/F38</f>
        <v>#DIV/0!</v>
      </c>
    </row>
    <row r="39" spans="1:104" s="130" customFormat="1" ht="15" x14ac:dyDescent="0.2">
      <c r="A39" s="186">
        <v>611</v>
      </c>
      <c r="B39" s="187" t="s">
        <v>643</v>
      </c>
      <c r="C39" s="188" t="s">
        <v>567</v>
      </c>
      <c r="D39" s="188" t="s">
        <v>571</v>
      </c>
      <c r="E39" s="188"/>
      <c r="F39" s="188"/>
      <c r="G39" s="182"/>
      <c r="H39" s="179"/>
      <c r="I39" s="191"/>
      <c r="J39" s="191"/>
      <c r="K39" s="191"/>
      <c r="L39" s="178">
        <f t="shared" si="2"/>
        <v>0</v>
      </c>
      <c r="M39" s="191"/>
      <c r="N39" s="179">
        <f t="shared" si="3"/>
        <v>0</v>
      </c>
      <c r="O39" s="178">
        <f t="shared" si="4"/>
        <v>0</v>
      </c>
      <c r="P39" s="191"/>
      <c r="Q39" s="191"/>
      <c r="R39" s="179">
        <f t="shared" si="5"/>
        <v>0</v>
      </c>
      <c r="S39" s="191"/>
      <c r="T39" s="191"/>
      <c r="U39" s="191"/>
      <c r="V39" s="179">
        <f t="shared" si="6"/>
        <v>0</v>
      </c>
      <c r="W39" s="191"/>
      <c r="X39" s="191"/>
      <c r="Y39" s="191"/>
      <c r="Z39" s="179">
        <f t="shared" si="7"/>
        <v>0</v>
      </c>
      <c r="AA39" s="191"/>
      <c r="AB39" s="191"/>
      <c r="AC39" s="191"/>
      <c r="AD39" s="179">
        <f t="shared" si="8"/>
        <v>0</v>
      </c>
      <c r="AE39" s="191"/>
      <c r="AF39" s="191"/>
      <c r="AG39" s="191"/>
      <c r="AH39" s="191"/>
      <c r="AI39" s="179">
        <f t="shared" si="9"/>
        <v>0</v>
      </c>
      <c r="AJ39" s="191"/>
      <c r="AK39" s="191"/>
      <c r="AL39" s="177">
        <f t="shared" si="10"/>
        <v>0</v>
      </c>
      <c r="AM39" s="177">
        <f t="shared" si="11"/>
        <v>0</v>
      </c>
      <c r="AN39" s="191"/>
      <c r="AO39" s="191"/>
      <c r="AP39" s="191"/>
      <c r="AQ39" s="191"/>
      <c r="AR39" s="177">
        <f t="shared" si="12"/>
        <v>0</v>
      </c>
      <c r="AS39" s="191"/>
      <c r="AT39" s="191"/>
      <c r="AU39" s="177">
        <f t="shared" si="13"/>
        <v>0</v>
      </c>
      <c r="AV39" s="191"/>
      <c r="AW39" s="191"/>
      <c r="AX39" s="179">
        <f t="shared" si="14"/>
        <v>0</v>
      </c>
      <c r="AY39" s="191"/>
      <c r="AZ39" s="191"/>
      <c r="BA39" s="193"/>
      <c r="BB39" s="179">
        <f t="shared" si="15"/>
        <v>0</v>
      </c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79">
        <f t="shared" si="16"/>
        <v>0</v>
      </c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79">
        <f t="shared" si="17"/>
        <v>0</v>
      </c>
      <c r="CA39" s="191"/>
      <c r="CB39" s="191"/>
      <c r="CC39" s="191"/>
      <c r="CD39" s="191"/>
      <c r="CE39" s="191"/>
      <c r="CF39" s="191"/>
      <c r="CG39" s="179">
        <f t="shared" si="18"/>
        <v>0</v>
      </c>
      <c r="CH39" s="191"/>
      <c r="CI39" s="191"/>
      <c r="CJ39" s="191"/>
      <c r="CK39" s="178">
        <f t="shared" si="19"/>
        <v>0</v>
      </c>
      <c r="CL39" s="191"/>
      <c r="CM39" s="179">
        <f t="shared" si="20"/>
        <v>0</v>
      </c>
      <c r="CN39" s="191"/>
      <c r="CO39" s="179">
        <f t="shared" si="21"/>
        <v>0</v>
      </c>
      <c r="CP39" s="191"/>
      <c r="CQ39" s="191"/>
      <c r="CR39" s="191"/>
      <c r="CS39" s="191"/>
      <c r="CT39" s="191"/>
      <c r="CU39" s="191"/>
      <c r="CV39" s="191"/>
      <c r="CW39" s="191"/>
      <c r="CX39" s="191"/>
      <c r="CY39" s="179"/>
      <c r="CZ39" s="178" t="e">
        <f>CY39/F39</f>
        <v>#DIV/0!</v>
      </c>
    </row>
    <row r="40" spans="1:104" s="130" customFormat="1" ht="15" x14ac:dyDescent="0.2">
      <c r="A40" s="186">
        <v>611</v>
      </c>
      <c r="B40" s="187" t="s">
        <v>644</v>
      </c>
      <c r="C40" s="188" t="s">
        <v>572</v>
      </c>
      <c r="D40" s="188" t="s">
        <v>573</v>
      </c>
      <c r="E40" s="188"/>
      <c r="F40" s="188"/>
      <c r="G40" s="182"/>
      <c r="H40" s="179"/>
      <c r="I40" s="191"/>
      <c r="J40" s="191"/>
      <c r="K40" s="191"/>
      <c r="L40" s="178"/>
      <c r="M40" s="191"/>
      <c r="N40" s="179"/>
      <c r="O40" s="178"/>
      <c r="P40" s="191"/>
      <c r="Q40" s="191"/>
      <c r="R40" s="179"/>
      <c r="S40" s="191"/>
      <c r="T40" s="191"/>
      <c r="U40" s="191"/>
      <c r="V40" s="179"/>
      <c r="W40" s="191"/>
      <c r="X40" s="191"/>
      <c r="Y40" s="191"/>
      <c r="Z40" s="179"/>
      <c r="AA40" s="191"/>
      <c r="AB40" s="191"/>
      <c r="AC40" s="191"/>
      <c r="AD40" s="179"/>
      <c r="AE40" s="191"/>
      <c r="AF40" s="191"/>
      <c r="AG40" s="191"/>
      <c r="AH40" s="191"/>
      <c r="AI40" s="179"/>
      <c r="AJ40" s="191"/>
      <c r="AK40" s="191"/>
      <c r="AL40" s="177"/>
      <c r="AM40" s="177"/>
      <c r="AN40" s="191"/>
      <c r="AO40" s="191"/>
      <c r="AP40" s="191"/>
      <c r="AQ40" s="191"/>
      <c r="AR40" s="177"/>
      <c r="AS40" s="191"/>
      <c r="AT40" s="191"/>
      <c r="AU40" s="177"/>
      <c r="AV40" s="191"/>
      <c r="AW40" s="191"/>
      <c r="AX40" s="179"/>
      <c r="AY40" s="191"/>
      <c r="AZ40" s="191"/>
      <c r="BA40" s="193"/>
      <c r="BB40" s="179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79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79"/>
      <c r="CA40" s="191"/>
      <c r="CB40" s="191"/>
      <c r="CC40" s="191"/>
      <c r="CD40" s="191"/>
      <c r="CE40" s="191"/>
      <c r="CF40" s="191"/>
      <c r="CG40" s="179"/>
      <c r="CH40" s="191"/>
      <c r="CI40" s="191"/>
      <c r="CJ40" s="191"/>
      <c r="CK40" s="178"/>
      <c r="CL40" s="191"/>
      <c r="CM40" s="179"/>
      <c r="CN40" s="191"/>
      <c r="CO40" s="179"/>
      <c r="CP40" s="191"/>
      <c r="CQ40" s="191"/>
      <c r="CR40" s="191"/>
      <c r="CS40" s="191"/>
      <c r="CT40" s="191"/>
      <c r="CU40" s="191"/>
      <c r="CV40" s="191"/>
      <c r="CW40" s="191"/>
      <c r="CX40" s="191"/>
      <c r="CY40" s="179"/>
      <c r="CZ40" s="178"/>
    </row>
    <row r="41" spans="1:104" s="130" customFormat="1" ht="28.5" x14ac:dyDescent="0.2">
      <c r="A41" s="186">
        <v>611</v>
      </c>
      <c r="B41" s="187" t="s">
        <v>645</v>
      </c>
      <c r="C41" s="188" t="s">
        <v>572</v>
      </c>
      <c r="D41" s="188" t="s">
        <v>574</v>
      </c>
      <c r="E41" s="188"/>
      <c r="F41" s="188"/>
      <c r="G41" s="182"/>
      <c r="H41" s="179"/>
      <c r="I41" s="191"/>
      <c r="J41" s="191"/>
      <c r="K41" s="191"/>
      <c r="L41" s="178"/>
      <c r="M41" s="191"/>
      <c r="N41" s="179"/>
      <c r="O41" s="178"/>
      <c r="P41" s="191"/>
      <c r="Q41" s="191"/>
      <c r="R41" s="179"/>
      <c r="S41" s="191"/>
      <c r="T41" s="191"/>
      <c r="U41" s="191"/>
      <c r="V41" s="179"/>
      <c r="W41" s="191"/>
      <c r="X41" s="191"/>
      <c r="Y41" s="191"/>
      <c r="Z41" s="179"/>
      <c r="AA41" s="191"/>
      <c r="AB41" s="191"/>
      <c r="AC41" s="191"/>
      <c r="AD41" s="179"/>
      <c r="AE41" s="191"/>
      <c r="AF41" s="191"/>
      <c r="AG41" s="191"/>
      <c r="AH41" s="191"/>
      <c r="AI41" s="179"/>
      <c r="AJ41" s="191"/>
      <c r="AK41" s="191"/>
      <c r="AL41" s="177"/>
      <c r="AM41" s="177"/>
      <c r="AN41" s="191"/>
      <c r="AO41" s="191"/>
      <c r="AP41" s="191"/>
      <c r="AQ41" s="191"/>
      <c r="AR41" s="177"/>
      <c r="AS41" s="191"/>
      <c r="AT41" s="191"/>
      <c r="AU41" s="177"/>
      <c r="AV41" s="191"/>
      <c r="AW41" s="191"/>
      <c r="AX41" s="179"/>
      <c r="AY41" s="191"/>
      <c r="AZ41" s="191"/>
      <c r="BA41" s="193"/>
      <c r="BB41" s="179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79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79"/>
      <c r="CA41" s="191"/>
      <c r="CB41" s="191"/>
      <c r="CC41" s="191"/>
      <c r="CD41" s="191"/>
      <c r="CE41" s="191"/>
      <c r="CF41" s="191"/>
      <c r="CG41" s="179"/>
      <c r="CH41" s="191"/>
      <c r="CI41" s="191"/>
      <c r="CJ41" s="191"/>
      <c r="CK41" s="178"/>
      <c r="CL41" s="191"/>
      <c r="CM41" s="179"/>
      <c r="CN41" s="191"/>
      <c r="CO41" s="179"/>
      <c r="CP41" s="191"/>
      <c r="CQ41" s="191"/>
      <c r="CR41" s="191"/>
      <c r="CS41" s="191"/>
      <c r="CT41" s="191"/>
      <c r="CU41" s="191"/>
      <c r="CV41" s="191"/>
      <c r="CW41" s="191"/>
      <c r="CX41" s="191"/>
      <c r="CY41" s="179"/>
      <c r="CZ41" s="178"/>
    </row>
    <row r="42" spans="1:104" s="130" customFormat="1" ht="28.5" x14ac:dyDescent="0.2">
      <c r="A42" s="186">
        <v>611</v>
      </c>
      <c r="B42" s="187" t="s">
        <v>646</v>
      </c>
      <c r="C42" s="188" t="s">
        <v>572</v>
      </c>
      <c r="D42" s="188" t="s">
        <v>575</v>
      </c>
      <c r="E42" s="188"/>
      <c r="F42" s="188"/>
      <c r="G42" s="182"/>
      <c r="H42" s="179"/>
      <c r="I42" s="191"/>
      <c r="J42" s="191"/>
      <c r="K42" s="191"/>
      <c r="L42" s="178"/>
      <c r="M42" s="191"/>
      <c r="N42" s="179"/>
      <c r="O42" s="178"/>
      <c r="P42" s="191"/>
      <c r="Q42" s="191"/>
      <c r="R42" s="179"/>
      <c r="S42" s="191"/>
      <c r="T42" s="191"/>
      <c r="U42" s="191"/>
      <c r="V42" s="179"/>
      <c r="W42" s="191"/>
      <c r="X42" s="191"/>
      <c r="Y42" s="191"/>
      <c r="Z42" s="179"/>
      <c r="AA42" s="191"/>
      <c r="AB42" s="191"/>
      <c r="AC42" s="191"/>
      <c r="AD42" s="179"/>
      <c r="AE42" s="191"/>
      <c r="AF42" s="191"/>
      <c r="AG42" s="191"/>
      <c r="AH42" s="191"/>
      <c r="AI42" s="179"/>
      <c r="AJ42" s="191"/>
      <c r="AK42" s="191"/>
      <c r="AL42" s="177"/>
      <c r="AM42" s="177"/>
      <c r="AN42" s="191"/>
      <c r="AO42" s="191"/>
      <c r="AP42" s="191"/>
      <c r="AQ42" s="191"/>
      <c r="AR42" s="177"/>
      <c r="AS42" s="191"/>
      <c r="AT42" s="191"/>
      <c r="AU42" s="177"/>
      <c r="AV42" s="191"/>
      <c r="AW42" s="191"/>
      <c r="AX42" s="179"/>
      <c r="AY42" s="191"/>
      <c r="AZ42" s="191"/>
      <c r="BA42" s="193"/>
      <c r="BB42" s="179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79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79"/>
      <c r="CA42" s="191"/>
      <c r="CB42" s="191"/>
      <c r="CC42" s="191"/>
      <c r="CD42" s="191"/>
      <c r="CE42" s="191"/>
      <c r="CF42" s="191"/>
      <c r="CG42" s="179"/>
      <c r="CH42" s="191"/>
      <c r="CI42" s="191"/>
      <c r="CJ42" s="191"/>
      <c r="CK42" s="178"/>
      <c r="CL42" s="191"/>
      <c r="CM42" s="179"/>
      <c r="CN42" s="191"/>
      <c r="CO42" s="179"/>
      <c r="CP42" s="191"/>
      <c r="CQ42" s="191"/>
      <c r="CR42" s="191"/>
      <c r="CS42" s="191"/>
      <c r="CT42" s="191"/>
      <c r="CU42" s="191"/>
      <c r="CV42" s="191"/>
      <c r="CW42" s="191"/>
      <c r="CX42" s="191"/>
      <c r="CY42" s="179"/>
      <c r="CZ42" s="178"/>
    </row>
    <row r="43" spans="1:104" s="130" customFormat="1" ht="28.5" x14ac:dyDescent="0.2">
      <c r="A43" s="186">
        <v>611</v>
      </c>
      <c r="B43" s="187" t="s">
        <v>647</v>
      </c>
      <c r="C43" s="188" t="s">
        <v>572</v>
      </c>
      <c r="D43" s="188" t="s">
        <v>576</v>
      </c>
      <c r="E43" s="188"/>
      <c r="F43" s="188"/>
      <c r="G43" s="182"/>
      <c r="H43" s="179"/>
      <c r="I43" s="191"/>
      <c r="J43" s="191"/>
      <c r="K43" s="191"/>
      <c r="L43" s="178"/>
      <c r="M43" s="191"/>
      <c r="N43" s="179"/>
      <c r="O43" s="178"/>
      <c r="P43" s="191"/>
      <c r="Q43" s="191"/>
      <c r="R43" s="179"/>
      <c r="S43" s="191"/>
      <c r="T43" s="191"/>
      <c r="U43" s="191"/>
      <c r="V43" s="179"/>
      <c r="W43" s="191"/>
      <c r="X43" s="191"/>
      <c r="Y43" s="191"/>
      <c r="Z43" s="179"/>
      <c r="AA43" s="191"/>
      <c r="AB43" s="191"/>
      <c r="AC43" s="191"/>
      <c r="AD43" s="179"/>
      <c r="AE43" s="191"/>
      <c r="AF43" s="191"/>
      <c r="AG43" s="191"/>
      <c r="AH43" s="191"/>
      <c r="AI43" s="179"/>
      <c r="AJ43" s="191"/>
      <c r="AK43" s="191"/>
      <c r="AL43" s="177"/>
      <c r="AM43" s="177"/>
      <c r="AN43" s="191"/>
      <c r="AO43" s="191"/>
      <c r="AP43" s="191"/>
      <c r="AQ43" s="191"/>
      <c r="AR43" s="177"/>
      <c r="AS43" s="191"/>
      <c r="AT43" s="191"/>
      <c r="AU43" s="177"/>
      <c r="AV43" s="191"/>
      <c r="AW43" s="191"/>
      <c r="AX43" s="179"/>
      <c r="AY43" s="191"/>
      <c r="AZ43" s="191"/>
      <c r="BA43" s="193"/>
      <c r="BB43" s="179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79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79"/>
      <c r="CA43" s="191"/>
      <c r="CB43" s="191"/>
      <c r="CC43" s="191"/>
      <c r="CD43" s="191"/>
      <c r="CE43" s="191"/>
      <c r="CF43" s="191"/>
      <c r="CG43" s="179"/>
      <c r="CH43" s="191"/>
      <c r="CI43" s="191"/>
      <c r="CJ43" s="191"/>
      <c r="CK43" s="178"/>
      <c r="CL43" s="191"/>
      <c r="CM43" s="179"/>
      <c r="CN43" s="191"/>
      <c r="CO43" s="179"/>
      <c r="CP43" s="191"/>
      <c r="CQ43" s="191"/>
      <c r="CR43" s="191"/>
      <c r="CS43" s="191"/>
      <c r="CT43" s="191"/>
      <c r="CU43" s="191"/>
      <c r="CV43" s="191"/>
      <c r="CW43" s="191"/>
      <c r="CX43" s="191"/>
      <c r="CY43" s="179"/>
      <c r="CZ43" s="178"/>
    </row>
    <row r="44" spans="1:104" s="130" customFormat="1" ht="28.5" x14ac:dyDescent="0.2">
      <c r="A44" s="186">
        <v>611</v>
      </c>
      <c r="B44" s="187" t="s">
        <v>648</v>
      </c>
      <c r="C44" s="188" t="s">
        <v>572</v>
      </c>
      <c r="D44" s="188" t="s">
        <v>577</v>
      </c>
      <c r="E44" s="188"/>
      <c r="F44" s="188"/>
      <c r="G44" s="182"/>
      <c r="H44" s="179"/>
      <c r="I44" s="191"/>
      <c r="J44" s="191"/>
      <c r="K44" s="191"/>
      <c r="L44" s="178"/>
      <c r="M44" s="191"/>
      <c r="N44" s="179"/>
      <c r="O44" s="178"/>
      <c r="P44" s="191"/>
      <c r="Q44" s="191"/>
      <c r="R44" s="179"/>
      <c r="S44" s="191"/>
      <c r="T44" s="191"/>
      <c r="U44" s="191"/>
      <c r="V44" s="179"/>
      <c r="W44" s="191"/>
      <c r="X44" s="191"/>
      <c r="Y44" s="191"/>
      <c r="Z44" s="179"/>
      <c r="AA44" s="191"/>
      <c r="AB44" s="191"/>
      <c r="AC44" s="191"/>
      <c r="AD44" s="179"/>
      <c r="AE44" s="191"/>
      <c r="AF44" s="191"/>
      <c r="AG44" s="191"/>
      <c r="AH44" s="191"/>
      <c r="AI44" s="179"/>
      <c r="AJ44" s="191"/>
      <c r="AK44" s="191"/>
      <c r="AL44" s="177"/>
      <c r="AM44" s="177"/>
      <c r="AN44" s="191"/>
      <c r="AO44" s="191"/>
      <c r="AP44" s="191"/>
      <c r="AQ44" s="191"/>
      <c r="AR44" s="177"/>
      <c r="AS44" s="191"/>
      <c r="AT44" s="191"/>
      <c r="AU44" s="177"/>
      <c r="AV44" s="191"/>
      <c r="AW44" s="191"/>
      <c r="AX44" s="179"/>
      <c r="AY44" s="191"/>
      <c r="AZ44" s="191"/>
      <c r="BA44" s="193"/>
      <c r="BB44" s="179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79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79"/>
      <c r="CA44" s="191"/>
      <c r="CB44" s="191"/>
      <c r="CC44" s="191"/>
      <c r="CD44" s="191"/>
      <c r="CE44" s="191"/>
      <c r="CF44" s="191"/>
      <c r="CG44" s="179"/>
      <c r="CH44" s="191"/>
      <c r="CI44" s="191"/>
      <c r="CJ44" s="191"/>
      <c r="CK44" s="178"/>
      <c r="CL44" s="191"/>
      <c r="CM44" s="179"/>
      <c r="CN44" s="191"/>
      <c r="CO44" s="179"/>
      <c r="CP44" s="191"/>
      <c r="CQ44" s="191"/>
      <c r="CR44" s="191"/>
      <c r="CS44" s="191"/>
      <c r="CT44" s="191"/>
      <c r="CU44" s="191"/>
      <c r="CV44" s="191"/>
      <c r="CW44" s="191"/>
      <c r="CX44" s="191"/>
      <c r="CY44" s="179"/>
      <c r="CZ44" s="178"/>
    </row>
    <row r="45" spans="1:104" s="130" customFormat="1" ht="28.5" x14ac:dyDescent="0.2">
      <c r="A45" s="186">
        <v>611</v>
      </c>
      <c r="B45" s="187" t="s">
        <v>649</v>
      </c>
      <c r="C45" s="188" t="s">
        <v>572</v>
      </c>
      <c r="D45" s="188" t="s">
        <v>578</v>
      </c>
      <c r="E45" s="188"/>
      <c r="F45" s="188"/>
      <c r="G45" s="182"/>
      <c r="H45" s="179"/>
      <c r="I45" s="191"/>
      <c r="J45" s="191"/>
      <c r="K45" s="191"/>
      <c r="L45" s="178"/>
      <c r="M45" s="191"/>
      <c r="N45" s="179"/>
      <c r="O45" s="178"/>
      <c r="P45" s="191"/>
      <c r="Q45" s="191"/>
      <c r="R45" s="179"/>
      <c r="S45" s="191"/>
      <c r="T45" s="191"/>
      <c r="U45" s="191"/>
      <c r="V45" s="179"/>
      <c r="W45" s="191"/>
      <c r="X45" s="191"/>
      <c r="Y45" s="191"/>
      <c r="Z45" s="179"/>
      <c r="AA45" s="191"/>
      <c r="AB45" s="191"/>
      <c r="AC45" s="191"/>
      <c r="AD45" s="179"/>
      <c r="AE45" s="191"/>
      <c r="AF45" s="191"/>
      <c r="AG45" s="191"/>
      <c r="AH45" s="191"/>
      <c r="AI45" s="179"/>
      <c r="AJ45" s="191"/>
      <c r="AK45" s="191"/>
      <c r="AL45" s="177"/>
      <c r="AM45" s="177"/>
      <c r="AN45" s="191"/>
      <c r="AO45" s="191"/>
      <c r="AP45" s="191"/>
      <c r="AQ45" s="191"/>
      <c r="AR45" s="177"/>
      <c r="AS45" s="191"/>
      <c r="AT45" s="191"/>
      <c r="AU45" s="177"/>
      <c r="AV45" s="191"/>
      <c r="AW45" s="191"/>
      <c r="AX45" s="179"/>
      <c r="AY45" s="191"/>
      <c r="AZ45" s="191"/>
      <c r="BA45" s="193"/>
      <c r="BB45" s="179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79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79"/>
      <c r="CA45" s="191"/>
      <c r="CB45" s="191"/>
      <c r="CC45" s="191"/>
      <c r="CD45" s="191"/>
      <c r="CE45" s="191"/>
      <c r="CF45" s="191"/>
      <c r="CG45" s="179"/>
      <c r="CH45" s="191"/>
      <c r="CI45" s="191"/>
      <c r="CJ45" s="191"/>
      <c r="CK45" s="178"/>
      <c r="CL45" s="191"/>
      <c r="CM45" s="179"/>
      <c r="CN45" s="191"/>
      <c r="CO45" s="179"/>
      <c r="CP45" s="191"/>
      <c r="CQ45" s="191"/>
      <c r="CR45" s="191"/>
      <c r="CS45" s="191"/>
      <c r="CT45" s="191"/>
      <c r="CU45" s="191"/>
      <c r="CV45" s="191"/>
      <c r="CW45" s="191"/>
      <c r="CX45" s="191"/>
      <c r="CY45" s="179"/>
      <c r="CZ45" s="178"/>
    </row>
    <row r="46" spans="1:104" s="130" customFormat="1" ht="15" x14ac:dyDescent="0.2">
      <c r="A46" s="186">
        <v>611</v>
      </c>
      <c r="B46" s="187" t="s">
        <v>650</v>
      </c>
      <c r="C46" s="188" t="s">
        <v>572</v>
      </c>
      <c r="D46" s="188" t="s">
        <v>579</v>
      </c>
      <c r="E46" s="188"/>
      <c r="F46" s="188"/>
      <c r="G46" s="182"/>
      <c r="H46" s="179"/>
      <c r="I46" s="191"/>
      <c r="J46" s="191"/>
      <c r="K46" s="191"/>
      <c r="L46" s="178"/>
      <c r="M46" s="191"/>
      <c r="N46" s="179"/>
      <c r="O46" s="178"/>
      <c r="P46" s="191"/>
      <c r="Q46" s="191"/>
      <c r="R46" s="179"/>
      <c r="S46" s="191"/>
      <c r="T46" s="191"/>
      <c r="U46" s="191"/>
      <c r="V46" s="179"/>
      <c r="W46" s="191"/>
      <c r="X46" s="191"/>
      <c r="Y46" s="191"/>
      <c r="Z46" s="179"/>
      <c r="AA46" s="191"/>
      <c r="AB46" s="191"/>
      <c r="AC46" s="191"/>
      <c r="AD46" s="179"/>
      <c r="AE46" s="191"/>
      <c r="AF46" s="191"/>
      <c r="AG46" s="191"/>
      <c r="AH46" s="191"/>
      <c r="AI46" s="179"/>
      <c r="AJ46" s="191"/>
      <c r="AK46" s="191"/>
      <c r="AL46" s="177"/>
      <c r="AM46" s="177"/>
      <c r="AN46" s="191"/>
      <c r="AO46" s="191"/>
      <c r="AP46" s="191"/>
      <c r="AQ46" s="191"/>
      <c r="AR46" s="177"/>
      <c r="AS46" s="191"/>
      <c r="AT46" s="191"/>
      <c r="AU46" s="177"/>
      <c r="AV46" s="191"/>
      <c r="AW46" s="191"/>
      <c r="AX46" s="179"/>
      <c r="AY46" s="191"/>
      <c r="AZ46" s="191"/>
      <c r="BA46" s="193"/>
      <c r="BB46" s="179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79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79"/>
      <c r="CA46" s="191"/>
      <c r="CB46" s="191"/>
      <c r="CC46" s="191"/>
      <c r="CD46" s="191"/>
      <c r="CE46" s="191"/>
      <c r="CF46" s="191"/>
      <c r="CG46" s="179"/>
      <c r="CH46" s="191"/>
      <c r="CI46" s="191"/>
      <c r="CJ46" s="191"/>
      <c r="CK46" s="178"/>
      <c r="CL46" s="191"/>
      <c r="CM46" s="179"/>
      <c r="CN46" s="191"/>
      <c r="CO46" s="179"/>
      <c r="CP46" s="191"/>
      <c r="CQ46" s="191"/>
      <c r="CR46" s="191"/>
      <c r="CS46" s="191"/>
      <c r="CT46" s="191"/>
      <c r="CU46" s="191"/>
      <c r="CV46" s="191"/>
      <c r="CW46" s="191"/>
      <c r="CX46" s="191"/>
      <c r="CY46" s="179"/>
      <c r="CZ46" s="178"/>
    </row>
    <row r="47" spans="1:104" s="130" customFormat="1" ht="15" x14ac:dyDescent="0.2">
      <c r="A47" s="186">
        <v>611</v>
      </c>
      <c r="B47" s="187" t="s">
        <v>651</v>
      </c>
      <c r="C47" s="188" t="s">
        <v>572</v>
      </c>
      <c r="D47" s="188" t="s">
        <v>580</v>
      </c>
      <c r="E47" s="188"/>
      <c r="F47" s="188"/>
      <c r="G47" s="182"/>
      <c r="H47" s="179"/>
      <c r="I47" s="191"/>
      <c r="J47" s="191"/>
      <c r="K47" s="191"/>
      <c r="L47" s="178"/>
      <c r="M47" s="191"/>
      <c r="N47" s="179"/>
      <c r="O47" s="178"/>
      <c r="P47" s="191"/>
      <c r="Q47" s="191"/>
      <c r="R47" s="179"/>
      <c r="S47" s="191"/>
      <c r="T47" s="191"/>
      <c r="U47" s="191"/>
      <c r="V47" s="179"/>
      <c r="W47" s="191"/>
      <c r="X47" s="191"/>
      <c r="Y47" s="191"/>
      <c r="Z47" s="179"/>
      <c r="AA47" s="191"/>
      <c r="AB47" s="191"/>
      <c r="AC47" s="191"/>
      <c r="AD47" s="179"/>
      <c r="AE47" s="191"/>
      <c r="AF47" s="191"/>
      <c r="AG47" s="191"/>
      <c r="AH47" s="191"/>
      <c r="AI47" s="179"/>
      <c r="AJ47" s="191"/>
      <c r="AK47" s="191"/>
      <c r="AL47" s="177"/>
      <c r="AM47" s="177"/>
      <c r="AN47" s="191"/>
      <c r="AO47" s="191"/>
      <c r="AP47" s="191"/>
      <c r="AQ47" s="191"/>
      <c r="AR47" s="177"/>
      <c r="AS47" s="191"/>
      <c r="AT47" s="191"/>
      <c r="AU47" s="177"/>
      <c r="AV47" s="191"/>
      <c r="AW47" s="191"/>
      <c r="AX47" s="179"/>
      <c r="AY47" s="191"/>
      <c r="AZ47" s="191"/>
      <c r="BA47" s="193"/>
      <c r="BB47" s="179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79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79"/>
      <c r="CA47" s="191"/>
      <c r="CB47" s="191"/>
      <c r="CC47" s="191"/>
      <c r="CD47" s="191"/>
      <c r="CE47" s="191"/>
      <c r="CF47" s="191"/>
      <c r="CG47" s="179"/>
      <c r="CH47" s="191"/>
      <c r="CI47" s="191"/>
      <c r="CJ47" s="191"/>
      <c r="CK47" s="178"/>
      <c r="CL47" s="191"/>
      <c r="CM47" s="179"/>
      <c r="CN47" s="191"/>
      <c r="CO47" s="179"/>
      <c r="CP47" s="191"/>
      <c r="CQ47" s="191"/>
      <c r="CR47" s="191"/>
      <c r="CS47" s="191"/>
      <c r="CT47" s="191"/>
      <c r="CU47" s="191"/>
      <c r="CV47" s="191"/>
      <c r="CW47" s="191"/>
      <c r="CX47" s="191"/>
      <c r="CY47" s="179"/>
      <c r="CZ47" s="178"/>
    </row>
    <row r="48" spans="1:104" s="130" customFormat="1" ht="15" x14ac:dyDescent="0.2">
      <c r="A48" s="186">
        <v>611</v>
      </c>
      <c r="B48" s="187" t="s">
        <v>652</v>
      </c>
      <c r="C48" s="188" t="s">
        <v>581</v>
      </c>
      <c r="D48" s="188" t="s">
        <v>582</v>
      </c>
      <c r="E48" s="188"/>
      <c r="F48" s="188"/>
      <c r="G48" s="182"/>
      <c r="H48" s="179"/>
      <c r="I48" s="191"/>
      <c r="J48" s="191"/>
      <c r="K48" s="191"/>
      <c r="L48" s="178"/>
      <c r="M48" s="191"/>
      <c r="N48" s="179"/>
      <c r="O48" s="178"/>
      <c r="P48" s="191"/>
      <c r="Q48" s="191"/>
      <c r="R48" s="179"/>
      <c r="S48" s="191"/>
      <c r="T48" s="191"/>
      <c r="U48" s="191"/>
      <c r="V48" s="179"/>
      <c r="W48" s="191"/>
      <c r="X48" s="191"/>
      <c r="Y48" s="191"/>
      <c r="Z48" s="179"/>
      <c r="AA48" s="191"/>
      <c r="AB48" s="191"/>
      <c r="AC48" s="191"/>
      <c r="AD48" s="179"/>
      <c r="AE48" s="191"/>
      <c r="AF48" s="191"/>
      <c r="AG48" s="191"/>
      <c r="AH48" s="191"/>
      <c r="AI48" s="179"/>
      <c r="AJ48" s="191"/>
      <c r="AK48" s="191"/>
      <c r="AL48" s="177"/>
      <c r="AM48" s="177"/>
      <c r="AN48" s="191"/>
      <c r="AO48" s="191"/>
      <c r="AP48" s="191"/>
      <c r="AQ48" s="191"/>
      <c r="AR48" s="177"/>
      <c r="AS48" s="191"/>
      <c r="AT48" s="191"/>
      <c r="AU48" s="177"/>
      <c r="AV48" s="191"/>
      <c r="AW48" s="191"/>
      <c r="AX48" s="179"/>
      <c r="AY48" s="191"/>
      <c r="AZ48" s="191"/>
      <c r="BA48" s="193"/>
      <c r="BB48" s="179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79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79"/>
      <c r="CA48" s="191"/>
      <c r="CB48" s="191"/>
      <c r="CC48" s="191"/>
      <c r="CD48" s="191"/>
      <c r="CE48" s="191"/>
      <c r="CF48" s="191"/>
      <c r="CG48" s="179"/>
      <c r="CH48" s="191"/>
      <c r="CI48" s="191"/>
      <c r="CJ48" s="191"/>
      <c r="CK48" s="178"/>
      <c r="CL48" s="191"/>
      <c r="CM48" s="179"/>
      <c r="CN48" s="191"/>
      <c r="CO48" s="179"/>
      <c r="CP48" s="191"/>
      <c r="CQ48" s="191"/>
      <c r="CR48" s="191"/>
      <c r="CS48" s="191"/>
      <c r="CT48" s="191"/>
      <c r="CU48" s="191"/>
      <c r="CV48" s="191"/>
      <c r="CW48" s="191"/>
      <c r="CX48" s="191"/>
      <c r="CY48" s="179"/>
      <c r="CZ48" s="178"/>
    </row>
    <row r="49" spans="1:104" s="130" customFormat="1" ht="28.5" x14ac:dyDescent="0.2">
      <c r="A49" s="186">
        <v>611</v>
      </c>
      <c r="B49" s="187" t="s">
        <v>653</v>
      </c>
      <c r="C49" s="188" t="s">
        <v>581</v>
      </c>
      <c r="D49" s="188" t="s">
        <v>583</v>
      </c>
      <c r="E49" s="188"/>
      <c r="F49" s="188"/>
      <c r="G49" s="182"/>
      <c r="H49" s="179"/>
      <c r="I49" s="191"/>
      <c r="J49" s="191"/>
      <c r="K49" s="191"/>
      <c r="L49" s="178"/>
      <c r="M49" s="191"/>
      <c r="N49" s="179"/>
      <c r="O49" s="178"/>
      <c r="P49" s="191"/>
      <c r="Q49" s="191"/>
      <c r="R49" s="179"/>
      <c r="S49" s="191"/>
      <c r="T49" s="191"/>
      <c r="U49" s="191"/>
      <c r="V49" s="179"/>
      <c r="W49" s="191"/>
      <c r="X49" s="191"/>
      <c r="Y49" s="191"/>
      <c r="Z49" s="179"/>
      <c r="AA49" s="191"/>
      <c r="AB49" s="191"/>
      <c r="AC49" s="191"/>
      <c r="AD49" s="179"/>
      <c r="AE49" s="191"/>
      <c r="AF49" s="191"/>
      <c r="AG49" s="191"/>
      <c r="AH49" s="191"/>
      <c r="AI49" s="179"/>
      <c r="AJ49" s="191"/>
      <c r="AK49" s="191"/>
      <c r="AL49" s="177"/>
      <c r="AM49" s="177"/>
      <c r="AN49" s="191"/>
      <c r="AO49" s="191"/>
      <c r="AP49" s="191"/>
      <c r="AQ49" s="191"/>
      <c r="AR49" s="177"/>
      <c r="AS49" s="191"/>
      <c r="AT49" s="191"/>
      <c r="AU49" s="177"/>
      <c r="AV49" s="191"/>
      <c r="AW49" s="191"/>
      <c r="AX49" s="179"/>
      <c r="AY49" s="191"/>
      <c r="AZ49" s="191"/>
      <c r="BA49" s="193"/>
      <c r="BB49" s="179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79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79"/>
      <c r="CA49" s="191"/>
      <c r="CB49" s="191"/>
      <c r="CC49" s="191"/>
      <c r="CD49" s="191"/>
      <c r="CE49" s="191"/>
      <c r="CF49" s="191"/>
      <c r="CG49" s="179"/>
      <c r="CH49" s="191"/>
      <c r="CI49" s="191"/>
      <c r="CJ49" s="191"/>
      <c r="CK49" s="178"/>
      <c r="CL49" s="191"/>
      <c r="CM49" s="179"/>
      <c r="CN49" s="191"/>
      <c r="CO49" s="179"/>
      <c r="CP49" s="191"/>
      <c r="CQ49" s="191"/>
      <c r="CR49" s="191"/>
      <c r="CS49" s="191"/>
      <c r="CT49" s="191"/>
      <c r="CU49" s="191"/>
      <c r="CV49" s="191"/>
      <c r="CW49" s="191"/>
      <c r="CX49" s="191"/>
      <c r="CY49" s="179"/>
      <c r="CZ49" s="178"/>
    </row>
    <row r="50" spans="1:104" s="130" customFormat="1" ht="28.5" x14ac:dyDescent="0.2">
      <c r="A50" s="186">
        <v>611</v>
      </c>
      <c r="B50" s="187" t="s">
        <v>654</v>
      </c>
      <c r="C50" s="188" t="s">
        <v>581</v>
      </c>
      <c r="D50" s="188" t="s">
        <v>584</v>
      </c>
      <c r="E50" s="188"/>
      <c r="F50" s="188"/>
      <c r="G50" s="182"/>
      <c r="H50" s="179"/>
      <c r="I50" s="191"/>
      <c r="J50" s="191"/>
      <c r="K50" s="191"/>
      <c r="L50" s="178"/>
      <c r="M50" s="191"/>
      <c r="N50" s="179"/>
      <c r="O50" s="178"/>
      <c r="P50" s="191"/>
      <c r="Q50" s="191"/>
      <c r="R50" s="179"/>
      <c r="S50" s="191"/>
      <c r="T50" s="191"/>
      <c r="U50" s="191"/>
      <c r="V50" s="179"/>
      <c r="W50" s="191"/>
      <c r="X50" s="191"/>
      <c r="Y50" s="191"/>
      <c r="Z50" s="179"/>
      <c r="AA50" s="191"/>
      <c r="AB50" s="191"/>
      <c r="AC50" s="191"/>
      <c r="AD50" s="179"/>
      <c r="AE50" s="191"/>
      <c r="AF50" s="191"/>
      <c r="AG50" s="191"/>
      <c r="AH50" s="191"/>
      <c r="AI50" s="179"/>
      <c r="AJ50" s="191"/>
      <c r="AK50" s="191"/>
      <c r="AL50" s="177"/>
      <c r="AM50" s="177"/>
      <c r="AN50" s="191"/>
      <c r="AO50" s="191"/>
      <c r="AP50" s="191"/>
      <c r="AQ50" s="191"/>
      <c r="AR50" s="177"/>
      <c r="AS50" s="191"/>
      <c r="AT50" s="191"/>
      <c r="AU50" s="177"/>
      <c r="AV50" s="191"/>
      <c r="AW50" s="191"/>
      <c r="AX50" s="179"/>
      <c r="AY50" s="191"/>
      <c r="AZ50" s="191"/>
      <c r="BA50" s="193"/>
      <c r="BB50" s="179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79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79"/>
      <c r="CA50" s="191"/>
      <c r="CB50" s="191"/>
      <c r="CC50" s="191"/>
      <c r="CD50" s="191"/>
      <c r="CE50" s="191"/>
      <c r="CF50" s="191"/>
      <c r="CG50" s="179"/>
      <c r="CH50" s="191"/>
      <c r="CI50" s="191"/>
      <c r="CJ50" s="191"/>
      <c r="CK50" s="178"/>
      <c r="CL50" s="191"/>
      <c r="CM50" s="179"/>
      <c r="CN50" s="191"/>
      <c r="CO50" s="179"/>
      <c r="CP50" s="191"/>
      <c r="CQ50" s="191"/>
      <c r="CR50" s="191"/>
      <c r="CS50" s="191"/>
      <c r="CT50" s="191"/>
      <c r="CU50" s="191"/>
      <c r="CV50" s="191"/>
      <c r="CW50" s="191"/>
      <c r="CX50" s="191"/>
      <c r="CY50" s="179"/>
      <c r="CZ50" s="178"/>
    </row>
    <row r="51" spans="1:104" s="130" customFormat="1" ht="15" x14ac:dyDescent="0.2">
      <c r="A51" s="186">
        <v>611</v>
      </c>
      <c r="B51" s="187" t="s">
        <v>655</v>
      </c>
      <c r="C51" s="188" t="s">
        <v>581</v>
      </c>
      <c r="D51" s="188" t="s">
        <v>585</v>
      </c>
      <c r="E51" s="188"/>
      <c r="F51" s="188"/>
      <c r="G51" s="182"/>
      <c r="H51" s="179"/>
      <c r="I51" s="191"/>
      <c r="J51" s="191"/>
      <c r="K51" s="191"/>
      <c r="L51" s="178"/>
      <c r="M51" s="191"/>
      <c r="N51" s="179"/>
      <c r="O51" s="178"/>
      <c r="P51" s="191"/>
      <c r="Q51" s="191"/>
      <c r="R51" s="179"/>
      <c r="S51" s="191"/>
      <c r="T51" s="191"/>
      <c r="U51" s="191"/>
      <c r="V51" s="179"/>
      <c r="W51" s="191"/>
      <c r="X51" s="191"/>
      <c r="Y51" s="191"/>
      <c r="Z51" s="179"/>
      <c r="AA51" s="191"/>
      <c r="AB51" s="191"/>
      <c r="AC51" s="191"/>
      <c r="AD51" s="179"/>
      <c r="AE51" s="191"/>
      <c r="AF51" s="191"/>
      <c r="AG51" s="191"/>
      <c r="AH51" s="191"/>
      <c r="AI51" s="179"/>
      <c r="AJ51" s="191"/>
      <c r="AK51" s="191"/>
      <c r="AL51" s="177"/>
      <c r="AM51" s="177"/>
      <c r="AN51" s="191"/>
      <c r="AO51" s="191"/>
      <c r="AP51" s="191"/>
      <c r="AQ51" s="191"/>
      <c r="AR51" s="177"/>
      <c r="AS51" s="191"/>
      <c r="AT51" s="191"/>
      <c r="AU51" s="177"/>
      <c r="AV51" s="191"/>
      <c r="AW51" s="191"/>
      <c r="AX51" s="179"/>
      <c r="AY51" s="191"/>
      <c r="AZ51" s="191"/>
      <c r="BA51" s="193"/>
      <c r="BB51" s="179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79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79"/>
      <c r="CA51" s="191"/>
      <c r="CB51" s="191"/>
      <c r="CC51" s="191"/>
      <c r="CD51" s="191"/>
      <c r="CE51" s="191"/>
      <c r="CF51" s="191"/>
      <c r="CG51" s="179"/>
      <c r="CH51" s="191"/>
      <c r="CI51" s="191"/>
      <c r="CJ51" s="191"/>
      <c r="CK51" s="178"/>
      <c r="CL51" s="191"/>
      <c r="CM51" s="179"/>
      <c r="CN51" s="191"/>
      <c r="CO51" s="179"/>
      <c r="CP51" s="191"/>
      <c r="CQ51" s="191"/>
      <c r="CR51" s="191"/>
      <c r="CS51" s="191"/>
      <c r="CT51" s="191"/>
      <c r="CU51" s="191"/>
      <c r="CV51" s="191"/>
      <c r="CW51" s="191"/>
      <c r="CX51" s="191"/>
      <c r="CY51" s="179"/>
      <c r="CZ51" s="178"/>
    </row>
    <row r="52" spans="1:104" s="130" customFormat="1" ht="15" x14ac:dyDescent="0.2">
      <c r="A52" s="186">
        <v>611</v>
      </c>
      <c r="B52" s="187" t="s">
        <v>656</v>
      </c>
      <c r="C52" s="188" t="s">
        <v>581</v>
      </c>
      <c r="D52" s="188" t="s">
        <v>586</v>
      </c>
      <c r="E52" s="188"/>
      <c r="F52" s="188"/>
      <c r="G52" s="182"/>
      <c r="H52" s="179"/>
      <c r="I52" s="191"/>
      <c r="J52" s="191"/>
      <c r="K52" s="191"/>
      <c r="L52" s="178"/>
      <c r="M52" s="191"/>
      <c r="N52" s="179"/>
      <c r="O52" s="178"/>
      <c r="P52" s="191"/>
      <c r="Q52" s="191"/>
      <c r="R52" s="179"/>
      <c r="S52" s="191"/>
      <c r="T52" s="191"/>
      <c r="U52" s="191"/>
      <c r="V52" s="179"/>
      <c r="W52" s="191"/>
      <c r="X52" s="191"/>
      <c r="Y52" s="191"/>
      <c r="Z52" s="179"/>
      <c r="AA52" s="191"/>
      <c r="AB52" s="191"/>
      <c r="AC52" s="191"/>
      <c r="AD52" s="179"/>
      <c r="AE52" s="191"/>
      <c r="AF52" s="191"/>
      <c r="AG52" s="191"/>
      <c r="AH52" s="191"/>
      <c r="AI52" s="179"/>
      <c r="AJ52" s="191"/>
      <c r="AK52" s="191"/>
      <c r="AL52" s="177"/>
      <c r="AM52" s="177"/>
      <c r="AN52" s="191"/>
      <c r="AO52" s="191"/>
      <c r="AP52" s="191"/>
      <c r="AQ52" s="191"/>
      <c r="AR52" s="177"/>
      <c r="AS52" s="191"/>
      <c r="AT52" s="191"/>
      <c r="AU52" s="177"/>
      <c r="AV52" s="191"/>
      <c r="AW52" s="191"/>
      <c r="AX52" s="179"/>
      <c r="AY52" s="191"/>
      <c r="AZ52" s="191"/>
      <c r="BA52" s="193"/>
      <c r="BB52" s="179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79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79"/>
      <c r="CA52" s="191"/>
      <c r="CB52" s="191"/>
      <c r="CC52" s="191"/>
      <c r="CD52" s="191"/>
      <c r="CE52" s="191"/>
      <c r="CF52" s="191"/>
      <c r="CG52" s="179"/>
      <c r="CH52" s="191"/>
      <c r="CI52" s="191"/>
      <c r="CJ52" s="191"/>
      <c r="CK52" s="178"/>
      <c r="CL52" s="191"/>
      <c r="CM52" s="179"/>
      <c r="CN52" s="191"/>
      <c r="CO52" s="179"/>
      <c r="CP52" s="191"/>
      <c r="CQ52" s="191"/>
      <c r="CR52" s="191"/>
      <c r="CS52" s="191"/>
      <c r="CT52" s="191"/>
      <c r="CU52" s="191"/>
      <c r="CV52" s="191"/>
      <c r="CW52" s="191"/>
      <c r="CX52" s="191"/>
      <c r="CY52" s="179"/>
      <c r="CZ52" s="178"/>
    </row>
    <row r="53" spans="1:104" s="130" customFormat="1" ht="15" x14ac:dyDescent="0.2">
      <c r="A53" s="186">
        <v>611</v>
      </c>
      <c r="B53" s="187" t="s">
        <v>657</v>
      </c>
      <c r="C53" s="188" t="s">
        <v>581</v>
      </c>
      <c r="D53" s="188" t="s">
        <v>587</v>
      </c>
      <c r="E53" s="188"/>
      <c r="F53" s="188"/>
      <c r="G53" s="182"/>
      <c r="H53" s="179"/>
      <c r="I53" s="191"/>
      <c r="J53" s="191"/>
      <c r="K53" s="191"/>
      <c r="L53" s="178"/>
      <c r="M53" s="191"/>
      <c r="N53" s="179"/>
      <c r="O53" s="178"/>
      <c r="P53" s="191"/>
      <c r="Q53" s="191"/>
      <c r="R53" s="179"/>
      <c r="S53" s="191"/>
      <c r="T53" s="191"/>
      <c r="U53" s="191"/>
      <c r="V53" s="179"/>
      <c r="W53" s="191"/>
      <c r="X53" s="191"/>
      <c r="Y53" s="191"/>
      <c r="Z53" s="179"/>
      <c r="AA53" s="191"/>
      <c r="AB53" s="191"/>
      <c r="AC53" s="191"/>
      <c r="AD53" s="179"/>
      <c r="AE53" s="191"/>
      <c r="AF53" s="191"/>
      <c r="AG53" s="191"/>
      <c r="AH53" s="191"/>
      <c r="AI53" s="179"/>
      <c r="AJ53" s="191"/>
      <c r="AK53" s="191"/>
      <c r="AL53" s="177"/>
      <c r="AM53" s="177"/>
      <c r="AN53" s="191"/>
      <c r="AO53" s="191"/>
      <c r="AP53" s="191"/>
      <c r="AQ53" s="191"/>
      <c r="AR53" s="177"/>
      <c r="AS53" s="191"/>
      <c r="AT53" s="191"/>
      <c r="AU53" s="177"/>
      <c r="AV53" s="191"/>
      <c r="AW53" s="191"/>
      <c r="AX53" s="179"/>
      <c r="AY53" s="191"/>
      <c r="AZ53" s="191"/>
      <c r="BA53" s="193"/>
      <c r="BB53" s="179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79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79"/>
      <c r="CA53" s="191"/>
      <c r="CB53" s="191"/>
      <c r="CC53" s="191"/>
      <c r="CD53" s="191"/>
      <c r="CE53" s="191"/>
      <c r="CF53" s="191"/>
      <c r="CG53" s="179"/>
      <c r="CH53" s="191"/>
      <c r="CI53" s="191"/>
      <c r="CJ53" s="191"/>
      <c r="CK53" s="178"/>
      <c r="CL53" s="191"/>
      <c r="CM53" s="179"/>
      <c r="CN53" s="191"/>
      <c r="CO53" s="179"/>
      <c r="CP53" s="191"/>
      <c r="CQ53" s="191"/>
      <c r="CR53" s="191"/>
      <c r="CS53" s="191"/>
      <c r="CT53" s="191"/>
      <c r="CU53" s="191"/>
      <c r="CV53" s="191"/>
      <c r="CW53" s="191"/>
      <c r="CX53" s="191"/>
      <c r="CY53" s="179"/>
      <c r="CZ53" s="178"/>
    </row>
    <row r="54" spans="1:104" s="130" customFormat="1" ht="28.5" x14ac:dyDescent="0.2">
      <c r="A54" s="186">
        <v>611</v>
      </c>
      <c r="B54" s="187" t="s">
        <v>658</v>
      </c>
      <c r="C54" s="188" t="s">
        <v>581</v>
      </c>
      <c r="D54" s="188" t="s">
        <v>588</v>
      </c>
      <c r="E54" s="188"/>
      <c r="F54" s="188"/>
      <c r="G54" s="182"/>
      <c r="H54" s="179"/>
      <c r="I54" s="191"/>
      <c r="J54" s="191"/>
      <c r="K54" s="191"/>
      <c r="L54" s="178"/>
      <c r="M54" s="191"/>
      <c r="N54" s="179"/>
      <c r="O54" s="178"/>
      <c r="P54" s="191"/>
      <c r="Q54" s="191"/>
      <c r="R54" s="179"/>
      <c r="S54" s="191"/>
      <c r="T54" s="191"/>
      <c r="U54" s="191"/>
      <c r="V54" s="179"/>
      <c r="W54" s="191"/>
      <c r="X54" s="191"/>
      <c r="Y54" s="191"/>
      <c r="Z54" s="179"/>
      <c r="AA54" s="191"/>
      <c r="AB54" s="191"/>
      <c r="AC54" s="191"/>
      <c r="AD54" s="179"/>
      <c r="AE54" s="191"/>
      <c r="AF54" s="191"/>
      <c r="AG54" s="191"/>
      <c r="AH54" s="191"/>
      <c r="AI54" s="179"/>
      <c r="AJ54" s="191"/>
      <c r="AK54" s="191"/>
      <c r="AL54" s="177"/>
      <c r="AM54" s="177"/>
      <c r="AN54" s="191"/>
      <c r="AO54" s="191"/>
      <c r="AP54" s="191"/>
      <c r="AQ54" s="191"/>
      <c r="AR54" s="177"/>
      <c r="AS54" s="191"/>
      <c r="AT54" s="191"/>
      <c r="AU54" s="177"/>
      <c r="AV54" s="191"/>
      <c r="AW54" s="191"/>
      <c r="AX54" s="179"/>
      <c r="AY54" s="191"/>
      <c r="AZ54" s="191"/>
      <c r="BA54" s="193"/>
      <c r="BB54" s="179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79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79"/>
      <c r="CA54" s="191"/>
      <c r="CB54" s="191"/>
      <c r="CC54" s="191"/>
      <c r="CD54" s="191"/>
      <c r="CE54" s="191"/>
      <c r="CF54" s="191"/>
      <c r="CG54" s="179"/>
      <c r="CH54" s="191"/>
      <c r="CI54" s="191"/>
      <c r="CJ54" s="191"/>
      <c r="CK54" s="178"/>
      <c r="CL54" s="191"/>
      <c r="CM54" s="179"/>
      <c r="CN54" s="191"/>
      <c r="CO54" s="179"/>
      <c r="CP54" s="191"/>
      <c r="CQ54" s="191"/>
      <c r="CR54" s="191"/>
      <c r="CS54" s="191"/>
      <c r="CT54" s="191"/>
      <c r="CU54" s="191"/>
      <c r="CV54" s="191"/>
      <c r="CW54" s="191"/>
      <c r="CX54" s="191"/>
      <c r="CY54" s="179"/>
      <c r="CZ54" s="178"/>
    </row>
    <row r="55" spans="1:104" s="130" customFormat="1" ht="15" x14ac:dyDescent="0.2">
      <c r="A55" s="186">
        <v>611</v>
      </c>
      <c r="B55" s="187" t="s">
        <v>659</v>
      </c>
      <c r="C55" s="188" t="s">
        <v>581</v>
      </c>
      <c r="D55" s="188" t="s">
        <v>589</v>
      </c>
      <c r="E55" s="188"/>
      <c r="F55" s="188"/>
      <c r="G55" s="182"/>
      <c r="H55" s="179"/>
      <c r="I55" s="191"/>
      <c r="J55" s="191"/>
      <c r="K55" s="191"/>
      <c r="L55" s="178"/>
      <c r="M55" s="191"/>
      <c r="N55" s="179"/>
      <c r="O55" s="178"/>
      <c r="P55" s="191"/>
      <c r="Q55" s="191"/>
      <c r="R55" s="179"/>
      <c r="S55" s="191"/>
      <c r="T55" s="191"/>
      <c r="U55" s="191"/>
      <c r="V55" s="179"/>
      <c r="W55" s="191"/>
      <c r="X55" s="191"/>
      <c r="Y55" s="191"/>
      <c r="Z55" s="179"/>
      <c r="AA55" s="191"/>
      <c r="AB55" s="191"/>
      <c r="AC55" s="191"/>
      <c r="AD55" s="179"/>
      <c r="AE55" s="191"/>
      <c r="AF55" s="191"/>
      <c r="AG55" s="191"/>
      <c r="AH55" s="191"/>
      <c r="AI55" s="179"/>
      <c r="AJ55" s="191"/>
      <c r="AK55" s="191"/>
      <c r="AL55" s="177"/>
      <c r="AM55" s="177"/>
      <c r="AN55" s="191"/>
      <c r="AO55" s="191"/>
      <c r="AP55" s="191"/>
      <c r="AQ55" s="191"/>
      <c r="AR55" s="177"/>
      <c r="AS55" s="191"/>
      <c r="AT55" s="191"/>
      <c r="AU55" s="177"/>
      <c r="AV55" s="191"/>
      <c r="AW55" s="191"/>
      <c r="AX55" s="179"/>
      <c r="AY55" s="191"/>
      <c r="AZ55" s="191"/>
      <c r="BA55" s="193"/>
      <c r="BB55" s="179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79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79"/>
      <c r="CA55" s="191"/>
      <c r="CB55" s="191"/>
      <c r="CC55" s="191"/>
      <c r="CD55" s="191"/>
      <c r="CE55" s="191"/>
      <c r="CF55" s="191"/>
      <c r="CG55" s="179"/>
      <c r="CH55" s="191"/>
      <c r="CI55" s="191"/>
      <c r="CJ55" s="191"/>
      <c r="CK55" s="178"/>
      <c r="CL55" s="191"/>
      <c r="CM55" s="179"/>
      <c r="CN55" s="191"/>
      <c r="CO55" s="179"/>
      <c r="CP55" s="191"/>
      <c r="CQ55" s="191"/>
      <c r="CR55" s="191"/>
      <c r="CS55" s="191"/>
      <c r="CT55" s="191"/>
      <c r="CU55" s="191"/>
      <c r="CV55" s="191"/>
      <c r="CW55" s="191"/>
      <c r="CX55" s="191"/>
      <c r="CY55" s="179"/>
      <c r="CZ55" s="178"/>
    </row>
    <row r="56" spans="1:104" s="130" customFormat="1" ht="15" x14ac:dyDescent="0.2">
      <c r="A56" s="186">
        <v>611</v>
      </c>
      <c r="B56" s="187" t="s">
        <v>660</v>
      </c>
      <c r="C56" s="188" t="s">
        <v>590</v>
      </c>
      <c r="D56" s="188" t="s">
        <v>591</v>
      </c>
      <c r="E56" s="188"/>
      <c r="F56" s="188"/>
      <c r="G56" s="182"/>
      <c r="H56" s="179"/>
      <c r="I56" s="191"/>
      <c r="J56" s="191"/>
      <c r="K56" s="191"/>
      <c r="L56" s="178"/>
      <c r="M56" s="191"/>
      <c r="N56" s="179"/>
      <c r="O56" s="178"/>
      <c r="P56" s="191"/>
      <c r="Q56" s="191"/>
      <c r="R56" s="179"/>
      <c r="S56" s="191"/>
      <c r="T56" s="191"/>
      <c r="U56" s="191"/>
      <c r="V56" s="179"/>
      <c r="W56" s="191"/>
      <c r="X56" s="191"/>
      <c r="Y56" s="191"/>
      <c r="Z56" s="179"/>
      <c r="AA56" s="191"/>
      <c r="AB56" s="191"/>
      <c r="AC56" s="191"/>
      <c r="AD56" s="179"/>
      <c r="AE56" s="191"/>
      <c r="AF56" s="191"/>
      <c r="AG56" s="191"/>
      <c r="AH56" s="191"/>
      <c r="AI56" s="179"/>
      <c r="AJ56" s="191"/>
      <c r="AK56" s="191"/>
      <c r="AL56" s="177"/>
      <c r="AM56" s="177"/>
      <c r="AN56" s="191"/>
      <c r="AO56" s="191"/>
      <c r="AP56" s="191"/>
      <c r="AQ56" s="191"/>
      <c r="AR56" s="177"/>
      <c r="AS56" s="191"/>
      <c r="AT56" s="191"/>
      <c r="AU56" s="177"/>
      <c r="AV56" s="191"/>
      <c r="AW56" s="191"/>
      <c r="AX56" s="179"/>
      <c r="AY56" s="191"/>
      <c r="AZ56" s="191"/>
      <c r="BA56" s="193"/>
      <c r="BB56" s="179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79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79"/>
      <c r="CA56" s="191"/>
      <c r="CB56" s="191"/>
      <c r="CC56" s="191"/>
      <c r="CD56" s="191"/>
      <c r="CE56" s="191"/>
      <c r="CF56" s="191"/>
      <c r="CG56" s="179"/>
      <c r="CH56" s="191"/>
      <c r="CI56" s="191"/>
      <c r="CJ56" s="191"/>
      <c r="CK56" s="178"/>
      <c r="CL56" s="191"/>
      <c r="CM56" s="179"/>
      <c r="CN56" s="191"/>
      <c r="CO56" s="179"/>
      <c r="CP56" s="191"/>
      <c r="CQ56" s="191"/>
      <c r="CR56" s="191"/>
      <c r="CS56" s="191"/>
      <c r="CT56" s="191"/>
      <c r="CU56" s="191"/>
      <c r="CV56" s="191"/>
      <c r="CW56" s="191"/>
      <c r="CX56" s="191"/>
      <c r="CY56" s="179"/>
      <c r="CZ56" s="178"/>
    </row>
    <row r="57" spans="1:104" s="130" customFormat="1" ht="28.5" x14ac:dyDescent="0.2">
      <c r="A57" s="186">
        <v>611</v>
      </c>
      <c r="B57" s="187" t="s">
        <v>661</v>
      </c>
      <c r="C57" s="188" t="s">
        <v>590</v>
      </c>
      <c r="D57" s="188" t="s">
        <v>592</v>
      </c>
      <c r="E57" s="188"/>
      <c r="F57" s="188"/>
      <c r="G57" s="182"/>
      <c r="H57" s="179"/>
      <c r="I57" s="191"/>
      <c r="J57" s="191"/>
      <c r="K57" s="191"/>
      <c r="L57" s="178"/>
      <c r="M57" s="191"/>
      <c r="N57" s="179"/>
      <c r="O57" s="178"/>
      <c r="P57" s="191"/>
      <c r="Q57" s="191"/>
      <c r="R57" s="179"/>
      <c r="S57" s="191"/>
      <c r="T57" s="191"/>
      <c r="U57" s="191"/>
      <c r="V57" s="179"/>
      <c r="W57" s="191"/>
      <c r="X57" s="191"/>
      <c r="Y57" s="191"/>
      <c r="Z57" s="179"/>
      <c r="AA57" s="191"/>
      <c r="AB57" s="191"/>
      <c r="AC57" s="191"/>
      <c r="AD57" s="179"/>
      <c r="AE57" s="191"/>
      <c r="AF57" s="191"/>
      <c r="AG57" s="191"/>
      <c r="AH57" s="191"/>
      <c r="AI57" s="179"/>
      <c r="AJ57" s="191"/>
      <c r="AK57" s="191"/>
      <c r="AL57" s="177"/>
      <c r="AM57" s="177"/>
      <c r="AN57" s="191"/>
      <c r="AO57" s="191"/>
      <c r="AP57" s="191"/>
      <c r="AQ57" s="191"/>
      <c r="AR57" s="177"/>
      <c r="AS57" s="191"/>
      <c r="AT57" s="191"/>
      <c r="AU57" s="177"/>
      <c r="AV57" s="191"/>
      <c r="AW57" s="191"/>
      <c r="AX57" s="179"/>
      <c r="AY57" s="191"/>
      <c r="AZ57" s="191"/>
      <c r="BA57" s="193"/>
      <c r="BB57" s="179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79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79"/>
      <c r="CA57" s="191"/>
      <c r="CB57" s="191"/>
      <c r="CC57" s="191"/>
      <c r="CD57" s="191"/>
      <c r="CE57" s="191"/>
      <c r="CF57" s="191"/>
      <c r="CG57" s="179"/>
      <c r="CH57" s="191"/>
      <c r="CI57" s="191"/>
      <c r="CJ57" s="191"/>
      <c r="CK57" s="178"/>
      <c r="CL57" s="191"/>
      <c r="CM57" s="179"/>
      <c r="CN57" s="191"/>
      <c r="CO57" s="179"/>
      <c r="CP57" s="191"/>
      <c r="CQ57" s="191"/>
      <c r="CR57" s="191"/>
      <c r="CS57" s="191"/>
      <c r="CT57" s="191"/>
      <c r="CU57" s="191"/>
      <c r="CV57" s="191"/>
      <c r="CW57" s="191"/>
      <c r="CX57" s="191"/>
      <c r="CY57" s="179"/>
      <c r="CZ57" s="178"/>
    </row>
    <row r="58" spans="1:104" s="130" customFormat="1" ht="28.5" x14ac:dyDescent="0.2">
      <c r="A58" s="186">
        <v>611</v>
      </c>
      <c r="B58" s="187" t="s">
        <v>662</v>
      </c>
      <c r="C58" s="188" t="s">
        <v>590</v>
      </c>
      <c r="D58" s="188" t="s">
        <v>593</v>
      </c>
      <c r="E58" s="188"/>
      <c r="F58" s="188"/>
      <c r="G58" s="182"/>
      <c r="H58" s="179"/>
      <c r="I58" s="191"/>
      <c r="J58" s="191"/>
      <c r="K58" s="191"/>
      <c r="L58" s="178"/>
      <c r="M58" s="191"/>
      <c r="N58" s="179"/>
      <c r="O58" s="178"/>
      <c r="P58" s="191"/>
      <c r="Q58" s="191"/>
      <c r="R58" s="179"/>
      <c r="S58" s="191"/>
      <c r="T58" s="191"/>
      <c r="U58" s="191"/>
      <c r="V58" s="179"/>
      <c r="W58" s="191"/>
      <c r="X58" s="191"/>
      <c r="Y58" s="191"/>
      <c r="Z58" s="179"/>
      <c r="AA58" s="191"/>
      <c r="AB58" s="191"/>
      <c r="AC58" s="191"/>
      <c r="AD58" s="179"/>
      <c r="AE58" s="191"/>
      <c r="AF58" s="191"/>
      <c r="AG58" s="191"/>
      <c r="AH58" s="191"/>
      <c r="AI58" s="179"/>
      <c r="AJ58" s="191"/>
      <c r="AK58" s="191"/>
      <c r="AL58" s="177"/>
      <c r="AM58" s="177"/>
      <c r="AN58" s="191"/>
      <c r="AO58" s="191"/>
      <c r="AP58" s="191"/>
      <c r="AQ58" s="191"/>
      <c r="AR58" s="177"/>
      <c r="AS58" s="191"/>
      <c r="AT58" s="191"/>
      <c r="AU58" s="177"/>
      <c r="AV58" s="191"/>
      <c r="AW58" s="191"/>
      <c r="AX58" s="179"/>
      <c r="AY58" s="191"/>
      <c r="AZ58" s="191"/>
      <c r="BA58" s="193"/>
      <c r="BB58" s="179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79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79"/>
      <c r="CA58" s="191"/>
      <c r="CB58" s="191"/>
      <c r="CC58" s="191"/>
      <c r="CD58" s="191"/>
      <c r="CE58" s="191"/>
      <c r="CF58" s="191"/>
      <c r="CG58" s="179"/>
      <c r="CH58" s="191"/>
      <c r="CI58" s="191"/>
      <c r="CJ58" s="191"/>
      <c r="CK58" s="178"/>
      <c r="CL58" s="191"/>
      <c r="CM58" s="179"/>
      <c r="CN58" s="191"/>
      <c r="CO58" s="179"/>
      <c r="CP58" s="191"/>
      <c r="CQ58" s="191"/>
      <c r="CR58" s="191"/>
      <c r="CS58" s="191"/>
      <c r="CT58" s="191"/>
      <c r="CU58" s="191"/>
      <c r="CV58" s="191"/>
      <c r="CW58" s="191"/>
      <c r="CX58" s="191"/>
      <c r="CY58" s="179"/>
      <c r="CZ58" s="178"/>
    </row>
    <row r="59" spans="1:104" s="130" customFormat="1" ht="28.5" x14ac:dyDescent="0.2">
      <c r="A59" s="186">
        <v>611</v>
      </c>
      <c r="B59" s="187" t="s">
        <v>663</v>
      </c>
      <c r="C59" s="188" t="s">
        <v>590</v>
      </c>
      <c r="D59" s="188" t="s">
        <v>594</v>
      </c>
      <c r="E59" s="188"/>
      <c r="F59" s="188"/>
      <c r="G59" s="182"/>
      <c r="H59" s="179"/>
      <c r="I59" s="191"/>
      <c r="J59" s="191"/>
      <c r="K59" s="191"/>
      <c r="L59" s="178"/>
      <c r="M59" s="191"/>
      <c r="N59" s="179"/>
      <c r="O59" s="178"/>
      <c r="P59" s="191"/>
      <c r="Q59" s="191"/>
      <c r="R59" s="179"/>
      <c r="S59" s="191"/>
      <c r="T59" s="191"/>
      <c r="U59" s="191"/>
      <c r="V59" s="179"/>
      <c r="W59" s="191"/>
      <c r="X59" s="191"/>
      <c r="Y59" s="191"/>
      <c r="Z59" s="179"/>
      <c r="AA59" s="191"/>
      <c r="AB59" s="191"/>
      <c r="AC59" s="191"/>
      <c r="AD59" s="179"/>
      <c r="AE59" s="191"/>
      <c r="AF59" s="191"/>
      <c r="AG59" s="191"/>
      <c r="AH59" s="191"/>
      <c r="AI59" s="179"/>
      <c r="AJ59" s="191"/>
      <c r="AK59" s="191"/>
      <c r="AL59" s="177"/>
      <c r="AM59" s="177"/>
      <c r="AN59" s="191"/>
      <c r="AO59" s="191"/>
      <c r="AP59" s="191"/>
      <c r="AQ59" s="191"/>
      <c r="AR59" s="177"/>
      <c r="AS59" s="191"/>
      <c r="AT59" s="191"/>
      <c r="AU59" s="177"/>
      <c r="AV59" s="191"/>
      <c r="AW59" s="191"/>
      <c r="AX59" s="179"/>
      <c r="AY59" s="191"/>
      <c r="AZ59" s="191"/>
      <c r="BA59" s="193"/>
      <c r="BB59" s="179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79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79"/>
      <c r="CA59" s="191"/>
      <c r="CB59" s="191"/>
      <c r="CC59" s="191"/>
      <c r="CD59" s="191"/>
      <c r="CE59" s="191"/>
      <c r="CF59" s="191"/>
      <c r="CG59" s="179"/>
      <c r="CH59" s="191"/>
      <c r="CI59" s="191"/>
      <c r="CJ59" s="191"/>
      <c r="CK59" s="178"/>
      <c r="CL59" s="191"/>
      <c r="CM59" s="179"/>
      <c r="CN59" s="191"/>
      <c r="CO59" s="179"/>
      <c r="CP59" s="191"/>
      <c r="CQ59" s="191"/>
      <c r="CR59" s="191"/>
      <c r="CS59" s="191"/>
      <c r="CT59" s="191"/>
      <c r="CU59" s="191"/>
      <c r="CV59" s="191"/>
      <c r="CW59" s="191"/>
      <c r="CX59" s="191"/>
      <c r="CY59" s="179"/>
      <c r="CZ59" s="178"/>
    </row>
    <row r="60" spans="1:104" s="130" customFormat="1" ht="15" x14ac:dyDescent="0.2">
      <c r="A60" s="186">
        <v>611</v>
      </c>
      <c r="B60" s="187" t="s">
        <v>664</v>
      </c>
      <c r="C60" s="188" t="s">
        <v>590</v>
      </c>
      <c r="D60" s="188" t="s">
        <v>595</v>
      </c>
      <c r="E60" s="188"/>
      <c r="F60" s="188"/>
      <c r="G60" s="182"/>
      <c r="H60" s="179"/>
      <c r="I60" s="191"/>
      <c r="J60" s="191"/>
      <c r="K60" s="191"/>
      <c r="L60" s="178"/>
      <c r="M60" s="191"/>
      <c r="N60" s="179"/>
      <c r="O60" s="178"/>
      <c r="P60" s="191"/>
      <c r="Q60" s="191"/>
      <c r="R60" s="179"/>
      <c r="S60" s="191"/>
      <c r="T60" s="191"/>
      <c r="U60" s="191"/>
      <c r="V60" s="179"/>
      <c r="W60" s="191"/>
      <c r="X60" s="191"/>
      <c r="Y60" s="191"/>
      <c r="Z60" s="179"/>
      <c r="AA60" s="191"/>
      <c r="AB60" s="191"/>
      <c r="AC60" s="191"/>
      <c r="AD60" s="179"/>
      <c r="AE60" s="191"/>
      <c r="AF60" s="191"/>
      <c r="AG60" s="191"/>
      <c r="AH60" s="191"/>
      <c r="AI60" s="179"/>
      <c r="AJ60" s="191"/>
      <c r="AK60" s="191"/>
      <c r="AL60" s="177"/>
      <c r="AM60" s="177"/>
      <c r="AN60" s="191"/>
      <c r="AO60" s="191"/>
      <c r="AP60" s="191"/>
      <c r="AQ60" s="191"/>
      <c r="AR60" s="177"/>
      <c r="AS60" s="191"/>
      <c r="AT60" s="191"/>
      <c r="AU60" s="177"/>
      <c r="AV60" s="191"/>
      <c r="AW60" s="191"/>
      <c r="AX60" s="179"/>
      <c r="AY60" s="191"/>
      <c r="AZ60" s="191"/>
      <c r="BA60" s="193"/>
      <c r="BB60" s="179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79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79"/>
      <c r="CA60" s="191"/>
      <c r="CB60" s="191"/>
      <c r="CC60" s="191"/>
      <c r="CD60" s="191"/>
      <c r="CE60" s="191"/>
      <c r="CF60" s="191"/>
      <c r="CG60" s="179"/>
      <c r="CH60" s="191"/>
      <c r="CI60" s="191"/>
      <c r="CJ60" s="191"/>
      <c r="CK60" s="178"/>
      <c r="CL60" s="191"/>
      <c r="CM60" s="179"/>
      <c r="CN60" s="191"/>
      <c r="CO60" s="179"/>
      <c r="CP60" s="191"/>
      <c r="CQ60" s="191"/>
      <c r="CR60" s="191"/>
      <c r="CS60" s="191"/>
      <c r="CT60" s="191"/>
      <c r="CU60" s="191"/>
      <c r="CV60" s="191"/>
      <c r="CW60" s="191"/>
      <c r="CX60" s="191"/>
      <c r="CY60" s="179"/>
      <c r="CZ60" s="178"/>
    </row>
    <row r="61" spans="1:104" s="130" customFormat="1" ht="28.5" x14ac:dyDescent="0.2">
      <c r="A61" s="186">
        <v>611</v>
      </c>
      <c r="B61" s="187" t="s">
        <v>665</v>
      </c>
      <c r="C61" s="188" t="s">
        <v>590</v>
      </c>
      <c r="D61" s="188" t="s">
        <v>596</v>
      </c>
      <c r="E61" s="188"/>
      <c r="F61" s="188"/>
      <c r="G61" s="182"/>
      <c r="H61" s="179"/>
      <c r="I61" s="191"/>
      <c r="J61" s="191"/>
      <c r="K61" s="191"/>
      <c r="L61" s="178"/>
      <c r="M61" s="191"/>
      <c r="N61" s="179"/>
      <c r="O61" s="178"/>
      <c r="P61" s="191"/>
      <c r="Q61" s="191"/>
      <c r="R61" s="179"/>
      <c r="S61" s="191"/>
      <c r="T61" s="191"/>
      <c r="U61" s="191"/>
      <c r="V61" s="179"/>
      <c r="W61" s="191"/>
      <c r="X61" s="191"/>
      <c r="Y61" s="191"/>
      <c r="Z61" s="179"/>
      <c r="AA61" s="191"/>
      <c r="AB61" s="191"/>
      <c r="AC61" s="191"/>
      <c r="AD61" s="179"/>
      <c r="AE61" s="191"/>
      <c r="AF61" s="191"/>
      <c r="AG61" s="191"/>
      <c r="AH61" s="191"/>
      <c r="AI61" s="179"/>
      <c r="AJ61" s="191"/>
      <c r="AK61" s="191"/>
      <c r="AL61" s="177"/>
      <c r="AM61" s="177"/>
      <c r="AN61" s="191"/>
      <c r="AO61" s="191"/>
      <c r="AP61" s="191"/>
      <c r="AQ61" s="191"/>
      <c r="AR61" s="177"/>
      <c r="AS61" s="191"/>
      <c r="AT61" s="191"/>
      <c r="AU61" s="177"/>
      <c r="AV61" s="191"/>
      <c r="AW61" s="191"/>
      <c r="AX61" s="179"/>
      <c r="AY61" s="191"/>
      <c r="AZ61" s="191"/>
      <c r="BA61" s="193"/>
      <c r="BB61" s="179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79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79"/>
      <c r="CA61" s="191"/>
      <c r="CB61" s="191"/>
      <c r="CC61" s="191"/>
      <c r="CD61" s="191"/>
      <c r="CE61" s="191"/>
      <c r="CF61" s="191"/>
      <c r="CG61" s="179"/>
      <c r="CH61" s="191"/>
      <c r="CI61" s="191"/>
      <c r="CJ61" s="191"/>
      <c r="CK61" s="178"/>
      <c r="CL61" s="191"/>
      <c r="CM61" s="179"/>
      <c r="CN61" s="191"/>
      <c r="CO61" s="179"/>
      <c r="CP61" s="191"/>
      <c r="CQ61" s="191"/>
      <c r="CR61" s="191"/>
      <c r="CS61" s="191"/>
      <c r="CT61" s="191"/>
      <c r="CU61" s="191"/>
      <c r="CV61" s="191"/>
      <c r="CW61" s="191"/>
      <c r="CX61" s="191"/>
      <c r="CY61" s="179"/>
      <c r="CZ61" s="178"/>
    </row>
    <row r="62" spans="1:104" s="130" customFormat="1" ht="15" x14ac:dyDescent="0.2">
      <c r="A62" s="186">
        <v>611</v>
      </c>
      <c r="B62" s="187" t="s">
        <v>666</v>
      </c>
      <c r="C62" s="188" t="s">
        <v>597</v>
      </c>
      <c r="D62" s="188" t="s">
        <v>598</v>
      </c>
      <c r="E62" s="188"/>
      <c r="F62" s="188"/>
      <c r="G62" s="182"/>
      <c r="H62" s="179"/>
      <c r="I62" s="191"/>
      <c r="J62" s="191"/>
      <c r="K62" s="191"/>
      <c r="L62" s="178"/>
      <c r="M62" s="191"/>
      <c r="N62" s="179"/>
      <c r="O62" s="178"/>
      <c r="P62" s="191"/>
      <c r="Q62" s="191"/>
      <c r="R62" s="179"/>
      <c r="S62" s="191"/>
      <c r="T62" s="191"/>
      <c r="U62" s="191"/>
      <c r="V62" s="179"/>
      <c r="W62" s="191"/>
      <c r="X62" s="191"/>
      <c r="Y62" s="191"/>
      <c r="Z62" s="179"/>
      <c r="AA62" s="191"/>
      <c r="AB62" s="191"/>
      <c r="AC62" s="191"/>
      <c r="AD62" s="179"/>
      <c r="AE62" s="191"/>
      <c r="AF62" s="191"/>
      <c r="AG62" s="191"/>
      <c r="AH62" s="191"/>
      <c r="AI62" s="179"/>
      <c r="AJ62" s="191"/>
      <c r="AK62" s="191"/>
      <c r="AL62" s="177"/>
      <c r="AM62" s="177"/>
      <c r="AN62" s="191"/>
      <c r="AO62" s="191"/>
      <c r="AP62" s="191"/>
      <c r="AQ62" s="191"/>
      <c r="AR62" s="177"/>
      <c r="AS62" s="191"/>
      <c r="AT62" s="191"/>
      <c r="AU62" s="177"/>
      <c r="AV62" s="191"/>
      <c r="AW62" s="191"/>
      <c r="AX62" s="179"/>
      <c r="AY62" s="191"/>
      <c r="AZ62" s="191"/>
      <c r="BA62" s="193"/>
      <c r="BB62" s="179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79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79"/>
      <c r="CA62" s="191"/>
      <c r="CB62" s="191"/>
      <c r="CC62" s="191"/>
      <c r="CD62" s="191"/>
      <c r="CE62" s="191"/>
      <c r="CF62" s="191"/>
      <c r="CG62" s="179"/>
      <c r="CH62" s="191"/>
      <c r="CI62" s="191"/>
      <c r="CJ62" s="191"/>
      <c r="CK62" s="178"/>
      <c r="CL62" s="191"/>
      <c r="CM62" s="179"/>
      <c r="CN62" s="191"/>
      <c r="CO62" s="179"/>
      <c r="CP62" s="191"/>
      <c r="CQ62" s="191"/>
      <c r="CR62" s="191"/>
      <c r="CS62" s="191"/>
      <c r="CT62" s="191"/>
      <c r="CU62" s="191"/>
      <c r="CV62" s="191"/>
      <c r="CW62" s="191"/>
      <c r="CX62" s="191"/>
      <c r="CY62" s="179"/>
      <c r="CZ62" s="178"/>
    </row>
    <row r="63" spans="1:104" s="130" customFormat="1" ht="15" x14ac:dyDescent="0.2">
      <c r="A63" s="186">
        <v>611</v>
      </c>
      <c r="B63" s="187" t="s">
        <v>667</v>
      </c>
      <c r="C63" s="188" t="s">
        <v>597</v>
      </c>
      <c r="D63" s="188" t="s">
        <v>599</v>
      </c>
      <c r="E63" s="188"/>
      <c r="F63" s="188"/>
      <c r="G63" s="182"/>
      <c r="H63" s="179"/>
      <c r="I63" s="191"/>
      <c r="J63" s="191"/>
      <c r="K63" s="191"/>
      <c r="L63" s="178"/>
      <c r="M63" s="191"/>
      <c r="N63" s="179"/>
      <c r="O63" s="178"/>
      <c r="P63" s="191"/>
      <c r="Q63" s="191"/>
      <c r="R63" s="179"/>
      <c r="S63" s="191"/>
      <c r="T63" s="191"/>
      <c r="U63" s="191"/>
      <c r="V63" s="179"/>
      <c r="W63" s="191"/>
      <c r="X63" s="191"/>
      <c r="Y63" s="191"/>
      <c r="Z63" s="179"/>
      <c r="AA63" s="191"/>
      <c r="AB63" s="191"/>
      <c r="AC63" s="191"/>
      <c r="AD63" s="179"/>
      <c r="AE63" s="191"/>
      <c r="AF63" s="191"/>
      <c r="AG63" s="191"/>
      <c r="AH63" s="191"/>
      <c r="AI63" s="179"/>
      <c r="AJ63" s="191"/>
      <c r="AK63" s="191"/>
      <c r="AL63" s="177"/>
      <c r="AM63" s="177"/>
      <c r="AN63" s="191"/>
      <c r="AO63" s="191"/>
      <c r="AP63" s="191"/>
      <c r="AQ63" s="191"/>
      <c r="AR63" s="177"/>
      <c r="AS63" s="191"/>
      <c r="AT63" s="191"/>
      <c r="AU63" s="177"/>
      <c r="AV63" s="191"/>
      <c r="AW63" s="191"/>
      <c r="AX63" s="179"/>
      <c r="AY63" s="191"/>
      <c r="AZ63" s="191"/>
      <c r="BA63" s="193"/>
      <c r="BB63" s="179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79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79"/>
      <c r="CA63" s="191"/>
      <c r="CB63" s="191"/>
      <c r="CC63" s="191"/>
      <c r="CD63" s="191"/>
      <c r="CE63" s="191"/>
      <c r="CF63" s="191"/>
      <c r="CG63" s="179"/>
      <c r="CH63" s="191"/>
      <c r="CI63" s="191"/>
      <c r="CJ63" s="191"/>
      <c r="CK63" s="178"/>
      <c r="CL63" s="191"/>
      <c r="CM63" s="179"/>
      <c r="CN63" s="191"/>
      <c r="CO63" s="179"/>
      <c r="CP63" s="191"/>
      <c r="CQ63" s="191"/>
      <c r="CR63" s="191"/>
      <c r="CS63" s="191"/>
      <c r="CT63" s="191"/>
      <c r="CU63" s="191"/>
      <c r="CV63" s="191"/>
      <c r="CW63" s="191"/>
      <c r="CX63" s="191"/>
      <c r="CY63" s="179"/>
      <c r="CZ63" s="178"/>
    </row>
    <row r="64" spans="1:104" s="130" customFormat="1" ht="15" x14ac:dyDescent="0.2">
      <c r="A64" s="186">
        <v>611</v>
      </c>
      <c r="B64" s="187" t="s">
        <v>668</v>
      </c>
      <c r="C64" s="188" t="s">
        <v>597</v>
      </c>
      <c r="D64" s="188" t="s">
        <v>600</v>
      </c>
      <c r="E64" s="188"/>
      <c r="F64" s="188"/>
      <c r="G64" s="182"/>
      <c r="H64" s="179"/>
      <c r="I64" s="191"/>
      <c r="J64" s="191"/>
      <c r="K64" s="191"/>
      <c r="L64" s="178"/>
      <c r="M64" s="191"/>
      <c r="N64" s="179"/>
      <c r="O64" s="178"/>
      <c r="P64" s="191"/>
      <c r="Q64" s="191"/>
      <c r="R64" s="179"/>
      <c r="S64" s="191"/>
      <c r="T64" s="191"/>
      <c r="U64" s="191"/>
      <c r="V64" s="179"/>
      <c r="W64" s="191"/>
      <c r="X64" s="191"/>
      <c r="Y64" s="191"/>
      <c r="Z64" s="179"/>
      <c r="AA64" s="191"/>
      <c r="AB64" s="191"/>
      <c r="AC64" s="191"/>
      <c r="AD64" s="179"/>
      <c r="AE64" s="191"/>
      <c r="AF64" s="191"/>
      <c r="AG64" s="191"/>
      <c r="AH64" s="191"/>
      <c r="AI64" s="179"/>
      <c r="AJ64" s="191"/>
      <c r="AK64" s="191"/>
      <c r="AL64" s="177"/>
      <c r="AM64" s="177"/>
      <c r="AN64" s="191"/>
      <c r="AO64" s="191"/>
      <c r="AP64" s="191"/>
      <c r="AQ64" s="191"/>
      <c r="AR64" s="177"/>
      <c r="AS64" s="191"/>
      <c r="AT64" s="191"/>
      <c r="AU64" s="177"/>
      <c r="AV64" s="191"/>
      <c r="AW64" s="191"/>
      <c r="AX64" s="179"/>
      <c r="AY64" s="191"/>
      <c r="AZ64" s="191"/>
      <c r="BA64" s="193"/>
      <c r="BB64" s="179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79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79"/>
      <c r="CA64" s="191"/>
      <c r="CB64" s="191"/>
      <c r="CC64" s="191"/>
      <c r="CD64" s="191"/>
      <c r="CE64" s="191"/>
      <c r="CF64" s="191"/>
      <c r="CG64" s="179"/>
      <c r="CH64" s="191"/>
      <c r="CI64" s="191"/>
      <c r="CJ64" s="191"/>
      <c r="CK64" s="178"/>
      <c r="CL64" s="191"/>
      <c r="CM64" s="179"/>
      <c r="CN64" s="191"/>
      <c r="CO64" s="179"/>
      <c r="CP64" s="191"/>
      <c r="CQ64" s="191"/>
      <c r="CR64" s="191"/>
      <c r="CS64" s="191"/>
      <c r="CT64" s="191"/>
      <c r="CU64" s="191"/>
      <c r="CV64" s="191"/>
      <c r="CW64" s="191"/>
      <c r="CX64" s="191"/>
      <c r="CY64" s="179"/>
      <c r="CZ64" s="178"/>
    </row>
    <row r="65" spans="1:104" s="130" customFormat="1" ht="15" x14ac:dyDescent="0.2">
      <c r="A65" s="186">
        <v>611</v>
      </c>
      <c r="B65" s="187" t="s">
        <v>669</v>
      </c>
      <c r="C65" s="188" t="s">
        <v>597</v>
      </c>
      <c r="D65" s="188" t="s">
        <v>601</v>
      </c>
      <c r="E65" s="188"/>
      <c r="F65" s="188"/>
      <c r="G65" s="182"/>
      <c r="H65" s="179"/>
      <c r="I65" s="191"/>
      <c r="J65" s="191"/>
      <c r="K65" s="191"/>
      <c r="L65" s="178"/>
      <c r="M65" s="191"/>
      <c r="N65" s="179"/>
      <c r="O65" s="178"/>
      <c r="P65" s="191"/>
      <c r="Q65" s="191"/>
      <c r="R65" s="179"/>
      <c r="S65" s="191"/>
      <c r="T65" s="191"/>
      <c r="U65" s="191"/>
      <c r="V65" s="179"/>
      <c r="W65" s="191"/>
      <c r="X65" s="191"/>
      <c r="Y65" s="191"/>
      <c r="Z65" s="179"/>
      <c r="AA65" s="191"/>
      <c r="AB65" s="191"/>
      <c r="AC65" s="191"/>
      <c r="AD65" s="179"/>
      <c r="AE65" s="191"/>
      <c r="AF65" s="191"/>
      <c r="AG65" s="191"/>
      <c r="AH65" s="191"/>
      <c r="AI65" s="179"/>
      <c r="AJ65" s="191"/>
      <c r="AK65" s="191"/>
      <c r="AL65" s="177"/>
      <c r="AM65" s="177"/>
      <c r="AN65" s="191"/>
      <c r="AO65" s="191"/>
      <c r="AP65" s="191"/>
      <c r="AQ65" s="191"/>
      <c r="AR65" s="177"/>
      <c r="AS65" s="191"/>
      <c r="AT65" s="191"/>
      <c r="AU65" s="177"/>
      <c r="AV65" s="191"/>
      <c r="AW65" s="191"/>
      <c r="AX65" s="179"/>
      <c r="AY65" s="191"/>
      <c r="AZ65" s="191"/>
      <c r="BA65" s="193"/>
      <c r="BB65" s="179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79"/>
      <c r="BO65" s="191"/>
      <c r="BP65" s="191"/>
      <c r="BQ65" s="191"/>
      <c r="BR65" s="191"/>
      <c r="BS65" s="191"/>
      <c r="BT65" s="191"/>
      <c r="BU65" s="191"/>
      <c r="BV65" s="191"/>
      <c r="BW65" s="191"/>
      <c r="BX65" s="191"/>
      <c r="BY65" s="191"/>
      <c r="BZ65" s="179"/>
      <c r="CA65" s="191"/>
      <c r="CB65" s="191"/>
      <c r="CC65" s="191"/>
      <c r="CD65" s="191"/>
      <c r="CE65" s="191"/>
      <c r="CF65" s="191"/>
      <c r="CG65" s="179"/>
      <c r="CH65" s="191"/>
      <c r="CI65" s="191"/>
      <c r="CJ65" s="191"/>
      <c r="CK65" s="178"/>
      <c r="CL65" s="191"/>
      <c r="CM65" s="179"/>
      <c r="CN65" s="191"/>
      <c r="CO65" s="179"/>
      <c r="CP65" s="191"/>
      <c r="CQ65" s="191"/>
      <c r="CR65" s="191"/>
      <c r="CS65" s="191"/>
      <c r="CT65" s="191"/>
      <c r="CU65" s="191"/>
      <c r="CV65" s="191"/>
      <c r="CW65" s="191"/>
      <c r="CX65" s="191"/>
      <c r="CY65" s="179"/>
      <c r="CZ65" s="178"/>
    </row>
    <row r="66" spans="1:104" s="130" customFormat="1" ht="28.5" x14ac:dyDescent="0.2">
      <c r="A66" s="186">
        <v>611</v>
      </c>
      <c r="B66" s="187" t="s">
        <v>670</v>
      </c>
      <c r="C66" s="188" t="s">
        <v>597</v>
      </c>
      <c r="D66" s="188" t="s">
        <v>602</v>
      </c>
      <c r="E66" s="188"/>
      <c r="F66" s="188"/>
      <c r="G66" s="182"/>
      <c r="H66" s="179"/>
      <c r="I66" s="191"/>
      <c r="J66" s="191"/>
      <c r="K66" s="191"/>
      <c r="L66" s="178"/>
      <c r="M66" s="191"/>
      <c r="N66" s="179"/>
      <c r="O66" s="178"/>
      <c r="P66" s="191"/>
      <c r="Q66" s="191"/>
      <c r="R66" s="179"/>
      <c r="S66" s="191"/>
      <c r="T66" s="191"/>
      <c r="U66" s="191"/>
      <c r="V66" s="179"/>
      <c r="W66" s="191"/>
      <c r="X66" s="191"/>
      <c r="Y66" s="191"/>
      <c r="Z66" s="179"/>
      <c r="AA66" s="191"/>
      <c r="AB66" s="191"/>
      <c r="AC66" s="191"/>
      <c r="AD66" s="179"/>
      <c r="AE66" s="191"/>
      <c r="AF66" s="191"/>
      <c r="AG66" s="191"/>
      <c r="AH66" s="191"/>
      <c r="AI66" s="179"/>
      <c r="AJ66" s="191"/>
      <c r="AK66" s="191"/>
      <c r="AL66" s="177"/>
      <c r="AM66" s="177"/>
      <c r="AN66" s="191"/>
      <c r="AO66" s="191"/>
      <c r="AP66" s="191"/>
      <c r="AQ66" s="191"/>
      <c r="AR66" s="177"/>
      <c r="AS66" s="191"/>
      <c r="AT66" s="191"/>
      <c r="AU66" s="177"/>
      <c r="AV66" s="191"/>
      <c r="AW66" s="191"/>
      <c r="AX66" s="179"/>
      <c r="AY66" s="191"/>
      <c r="AZ66" s="191"/>
      <c r="BA66" s="193"/>
      <c r="BB66" s="179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1"/>
      <c r="BN66" s="179"/>
      <c r="BO66" s="191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79"/>
      <c r="CA66" s="191"/>
      <c r="CB66" s="191"/>
      <c r="CC66" s="191"/>
      <c r="CD66" s="191"/>
      <c r="CE66" s="191"/>
      <c r="CF66" s="191"/>
      <c r="CG66" s="179"/>
      <c r="CH66" s="191"/>
      <c r="CI66" s="191"/>
      <c r="CJ66" s="191"/>
      <c r="CK66" s="178"/>
      <c r="CL66" s="191"/>
      <c r="CM66" s="179"/>
      <c r="CN66" s="191"/>
      <c r="CO66" s="179"/>
      <c r="CP66" s="191"/>
      <c r="CQ66" s="191"/>
      <c r="CR66" s="191"/>
      <c r="CS66" s="191"/>
      <c r="CT66" s="191"/>
      <c r="CU66" s="191"/>
      <c r="CV66" s="191"/>
      <c r="CW66" s="191"/>
      <c r="CX66" s="191"/>
      <c r="CY66" s="179"/>
      <c r="CZ66" s="178"/>
    </row>
    <row r="67" spans="1:104" s="130" customFormat="1" ht="28.5" x14ac:dyDescent="0.2">
      <c r="A67" s="186">
        <v>611</v>
      </c>
      <c r="B67" s="187" t="s">
        <v>671</v>
      </c>
      <c r="C67" s="188" t="s">
        <v>597</v>
      </c>
      <c r="D67" s="188" t="s">
        <v>603</v>
      </c>
      <c r="E67" s="188"/>
      <c r="F67" s="188"/>
      <c r="G67" s="182"/>
      <c r="H67" s="179"/>
      <c r="I67" s="191"/>
      <c r="J67" s="191"/>
      <c r="K67" s="191"/>
      <c r="L67" s="178"/>
      <c r="M67" s="191"/>
      <c r="N67" s="179"/>
      <c r="O67" s="178"/>
      <c r="P67" s="191"/>
      <c r="Q67" s="191"/>
      <c r="R67" s="179"/>
      <c r="S67" s="191"/>
      <c r="T67" s="191"/>
      <c r="U67" s="191"/>
      <c r="V67" s="179"/>
      <c r="W67" s="191"/>
      <c r="X67" s="191"/>
      <c r="Y67" s="191"/>
      <c r="Z67" s="179"/>
      <c r="AA67" s="191"/>
      <c r="AB67" s="191"/>
      <c r="AC67" s="191"/>
      <c r="AD67" s="179"/>
      <c r="AE67" s="191"/>
      <c r="AF67" s="191"/>
      <c r="AG67" s="191"/>
      <c r="AH67" s="191"/>
      <c r="AI67" s="179"/>
      <c r="AJ67" s="191"/>
      <c r="AK67" s="191"/>
      <c r="AL67" s="177"/>
      <c r="AM67" s="177"/>
      <c r="AN67" s="191"/>
      <c r="AO67" s="191"/>
      <c r="AP67" s="191"/>
      <c r="AQ67" s="191"/>
      <c r="AR67" s="177"/>
      <c r="AS67" s="191"/>
      <c r="AT67" s="191"/>
      <c r="AU67" s="177"/>
      <c r="AV67" s="191"/>
      <c r="AW67" s="191"/>
      <c r="AX67" s="179"/>
      <c r="AY67" s="191"/>
      <c r="AZ67" s="191"/>
      <c r="BA67" s="193"/>
      <c r="BB67" s="179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79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79"/>
      <c r="CA67" s="191"/>
      <c r="CB67" s="191"/>
      <c r="CC67" s="191"/>
      <c r="CD67" s="191"/>
      <c r="CE67" s="191"/>
      <c r="CF67" s="191"/>
      <c r="CG67" s="179"/>
      <c r="CH67" s="191"/>
      <c r="CI67" s="191"/>
      <c r="CJ67" s="191"/>
      <c r="CK67" s="178"/>
      <c r="CL67" s="191"/>
      <c r="CM67" s="179"/>
      <c r="CN67" s="191"/>
      <c r="CO67" s="179"/>
      <c r="CP67" s="191"/>
      <c r="CQ67" s="191"/>
      <c r="CR67" s="191"/>
      <c r="CS67" s="191"/>
      <c r="CT67" s="191"/>
      <c r="CU67" s="191"/>
      <c r="CV67" s="191"/>
      <c r="CW67" s="191"/>
      <c r="CX67" s="191"/>
      <c r="CY67" s="179"/>
      <c r="CZ67" s="178"/>
    </row>
    <row r="68" spans="1:104" s="130" customFormat="1" ht="15" x14ac:dyDescent="0.2">
      <c r="A68" s="186">
        <v>611</v>
      </c>
      <c r="B68" s="187" t="s">
        <v>672</v>
      </c>
      <c r="C68" s="188" t="s">
        <v>604</v>
      </c>
      <c r="D68" s="188" t="s">
        <v>605</v>
      </c>
      <c r="E68" s="188"/>
      <c r="F68" s="188"/>
      <c r="G68" s="182"/>
      <c r="H68" s="179"/>
      <c r="I68" s="191"/>
      <c r="J68" s="191"/>
      <c r="K68" s="191"/>
      <c r="L68" s="178"/>
      <c r="M68" s="191"/>
      <c r="N68" s="179"/>
      <c r="O68" s="178"/>
      <c r="P68" s="191"/>
      <c r="Q68" s="191"/>
      <c r="R68" s="179"/>
      <c r="S68" s="191"/>
      <c r="T68" s="191"/>
      <c r="U68" s="191"/>
      <c r="V68" s="179"/>
      <c r="W68" s="191"/>
      <c r="X68" s="191"/>
      <c r="Y68" s="191"/>
      <c r="Z68" s="179"/>
      <c r="AA68" s="191"/>
      <c r="AB68" s="191"/>
      <c r="AC68" s="191"/>
      <c r="AD68" s="179"/>
      <c r="AE68" s="191"/>
      <c r="AF68" s="191"/>
      <c r="AG68" s="191"/>
      <c r="AH68" s="191"/>
      <c r="AI68" s="179"/>
      <c r="AJ68" s="191"/>
      <c r="AK68" s="191"/>
      <c r="AL68" s="177"/>
      <c r="AM68" s="177"/>
      <c r="AN68" s="191"/>
      <c r="AO68" s="191"/>
      <c r="AP68" s="191"/>
      <c r="AQ68" s="191"/>
      <c r="AR68" s="177"/>
      <c r="AS68" s="191"/>
      <c r="AT68" s="191"/>
      <c r="AU68" s="177"/>
      <c r="AV68" s="191"/>
      <c r="AW68" s="191"/>
      <c r="AX68" s="179"/>
      <c r="AY68" s="191"/>
      <c r="AZ68" s="191"/>
      <c r="BA68" s="193"/>
      <c r="BB68" s="179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79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79"/>
      <c r="CA68" s="191"/>
      <c r="CB68" s="191"/>
      <c r="CC68" s="191"/>
      <c r="CD68" s="191"/>
      <c r="CE68" s="191"/>
      <c r="CF68" s="191"/>
      <c r="CG68" s="179"/>
      <c r="CH68" s="191"/>
      <c r="CI68" s="191"/>
      <c r="CJ68" s="191"/>
      <c r="CK68" s="178"/>
      <c r="CL68" s="191"/>
      <c r="CM68" s="179"/>
      <c r="CN68" s="191"/>
      <c r="CO68" s="179"/>
      <c r="CP68" s="191"/>
      <c r="CQ68" s="191"/>
      <c r="CR68" s="191"/>
      <c r="CS68" s="191"/>
      <c r="CT68" s="191"/>
      <c r="CU68" s="191"/>
      <c r="CV68" s="191"/>
      <c r="CW68" s="191"/>
      <c r="CX68" s="191"/>
      <c r="CY68" s="179"/>
      <c r="CZ68" s="178"/>
    </row>
    <row r="69" spans="1:104" s="130" customFormat="1" ht="15" x14ac:dyDescent="0.2">
      <c r="A69" s="186">
        <v>611</v>
      </c>
      <c r="B69" s="187" t="s">
        <v>673</v>
      </c>
      <c r="C69" s="188" t="s">
        <v>604</v>
      </c>
      <c r="D69" s="188" t="s">
        <v>606</v>
      </c>
      <c r="E69" s="188"/>
      <c r="F69" s="188"/>
      <c r="G69" s="182"/>
      <c r="H69" s="179"/>
      <c r="I69" s="191"/>
      <c r="J69" s="191"/>
      <c r="K69" s="191"/>
      <c r="L69" s="178"/>
      <c r="M69" s="191"/>
      <c r="N69" s="179"/>
      <c r="O69" s="178"/>
      <c r="P69" s="191"/>
      <c r="Q69" s="191"/>
      <c r="R69" s="179"/>
      <c r="S69" s="191"/>
      <c r="T69" s="191"/>
      <c r="U69" s="191"/>
      <c r="V69" s="179"/>
      <c r="W69" s="191"/>
      <c r="X69" s="191"/>
      <c r="Y69" s="191"/>
      <c r="Z69" s="179"/>
      <c r="AA69" s="191"/>
      <c r="AB69" s="191"/>
      <c r="AC69" s="191"/>
      <c r="AD69" s="179"/>
      <c r="AE69" s="191"/>
      <c r="AF69" s="191"/>
      <c r="AG69" s="191"/>
      <c r="AH69" s="191"/>
      <c r="AI69" s="179"/>
      <c r="AJ69" s="191"/>
      <c r="AK69" s="191"/>
      <c r="AL69" s="177"/>
      <c r="AM69" s="177"/>
      <c r="AN69" s="191"/>
      <c r="AO69" s="191"/>
      <c r="AP69" s="191"/>
      <c r="AQ69" s="191"/>
      <c r="AR69" s="177"/>
      <c r="AS69" s="191"/>
      <c r="AT69" s="191"/>
      <c r="AU69" s="177"/>
      <c r="AV69" s="191"/>
      <c r="AW69" s="191"/>
      <c r="AX69" s="179"/>
      <c r="AY69" s="191"/>
      <c r="AZ69" s="191"/>
      <c r="BA69" s="193"/>
      <c r="BB69" s="179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79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79"/>
      <c r="CA69" s="191"/>
      <c r="CB69" s="191"/>
      <c r="CC69" s="191"/>
      <c r="CD69" s="191"/>
      <c r="CE69" s="191"/>
      <c r="CF69" s="191"/>
      <c r="CG69" s="179"/>
      <c r="CH69" s="191"/>
      <c r="CI69" s="191"/>
      <c r="CJ69" s="191"/>
      <c r="CK69" s="178"/>
      <c r="CL69" s="191"/>
      <c r="CM69" s="179"/>
      <c r="CN69" s="191"/>
      <c r="CO69" s="179"/>
      <c r="CP69" s="191"/>
      <c r="CQ69" s="191"/>
      <c r="CR69" s="191"/>
      <c r="CS69" s="191"/>
      <c r="CT69" s="191"/>
      <c r="CU69" s="191"/>
      <c r="CV69" s="191"/>
      <c r="CW69" s="191"/>
      <c r="CX69" s="191"/>
      <c r="CY69" s="179"/>
      <c r="CZ69" s="178"/>
    </row>
    <row r="70" spans="1:104" s="130" customFormat="1" ht="15" x14ac:dyDescent="0.2">
      <c r="A70" s="186">
        <v>611</v>
      </c>
      <c r="B70" s="187" t="s">
        <v>674</v>
      </c>
      <c r="C70" s="188" t="s">
        <v>604</v>
      </c>
      <c r="D70" s="188" t="s">
        <v>607</v>
      </c>
      <c r="E70" s="188"/>
      <c r="F70" s="188"/>
      <c r="G70" s="182"/>
      <c r="H70" s="179"/>
      <c r="I70" s="191"/>
      <c r="J70" s="191"/>
      <c r="K70" s="191"/>
      <c r="L70" s="178"/>
      <c r="M70" s="191"/>
      <c r="N70" s="179"/>
      <c r="O70" s="178"/>
      <c r="P70" s="191"/>
      <c r="Q70" s="191"/>
      <c r="R70" s="179"/>
      <c r="S70" s="191"/>
      <c r="T70" s="191"/>
      <c r="U70" s="191"/>
      <c r="V70" s="179"/>
      <c r="W70" s="191"/>
      <c r="X70" s="191"/>
      <c r="Y70" s="191"/>
      <c r="Z70" s="179"/>
      <c r="AA70" s="191"/>
      <c r="AB70" s="191"/>
      <c r="AC70" s="191"/>
      <c r="AD70" s="179"/>
      <c r="AE70" s="191"/>
      <c r="AF70" s="191"/>
      <c r="AG70" s="191"/>
      <c r="AH70" s="191"/>
      <c r="AI70" s="179"/>
      <c r="AJ70" s="191"/>
      <c r="AK70" s="191"/>
      <c r="AL70" s="177"/>
      <c r="AM70" s="177"/>
      <c r="AN70" s="191"/>
      <c r="AO70" s="191"/>
      <c r="AP70" s="191"/>
      <c r="AQ70" s="191"/>
      <c r="AR70" s="177"/>
      <c r="AS70" s="191"/>
      <c r="AT70" s="191"/>
      <c r="AU70" s="177"/>
      <c r="AV70" s="191"/>
      <c r="AW70" s="191"/>
      <c r="AX70" s="179"/>
      <c r="AY70" s="191"/>
      <c r="AZ70" s="191"/>
      <c r="BA70" s="193"/>
      <c r="BB70" s="179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79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79"/>
      <c r="CA70" s="191"/>
      <c r="CB70" s="191"/>
      <c r="CC70" s="191"/>
      <c r="CD70" s="191"/>
      <c r="CE70" s="191"/>
      <c r="CF70" s="191"/>
      <c r="CG70" s="179"/>
      <c r="CH70" s="191"/>
      <c r="CI70" s="191"/>
      <c r="CJ70" s="191"/>
      <c r="CK70" s="178"/>
      <c r="CL70" s="191"/>
      <c r="CM70" s="179"/>
      <c r="CN70" s="191"/>
      <c r="CO70" s="179"/>
      <c r="CP70" s="191"/>
      <c r="CQ70" s="191"/>
      <c r="CR70" s="191"/>
      <c r="CS70" s="191"/>
      <c r="CT70" s="191"/>
      <c r="CU70" s="191"/>
      <c r="CV70" s="191"/>
      <c r="CW70" s="191"/>
      <c r="CX70" s="191"/>
      <c r="CY70" s="179"/>
      <c r="CZ70" s="178"/>
    </row>
    <row r="71" spans="1:104" s="130" customFormat="1" ht="15" x14ac:dyDescent="0.2">
      <c r="A71" s="186">
        <v>611</v>
      </c>
      <c r="B71" s="187" t="s">
        <v>675</v>
      </c>
      <c r="C71" s="188" t="s">
        <v>604</v>
      </c>
      <c r="D71" s="188" t="s">
        <v>608</v>
      </c>
      <c r="E71" s="188"/>
      <c r="F71" s="188"/>
      <c r="G71" s="182"/>
      <c r="H71" s="179"/>
      <c r="I71" s="191"/>
      <c r="J71" s="191"/>
      <c r="K71" s="191"/>
      <c r="L71" s="178"/>
      <c r="M71" s="191"/>
      <c r="N71" s="179"/>
      <c r="O71" s="178"/>
      <c r="P71" s="191"/>
      <c r="Q71" s="191"/>
      <c r="R71" s="179"/>
      <c r="S71" s="191"/>
      <c r="T71" s="191"/>
      <c r="U71" s="191"/>
      <c r="V71" s="179"/>
      <c r="W71" s="191"/>
      <c r="X71" s="191"/>
      <c r="Y71" s="191"/>
      <c r="Z71" s="179"/>
      <c r="AA71" s="191"/>
      <c r="AB71" s="191"/>
      <c r="AC71" s="191"/>
      <c r="AD71" s="179"/>
      <c r="AE71" s="191"/>
      <c r="AF71" s="191"/>
      <c r="AG71" s="191"/>
      <c r="AH71" s="191"/>
      <c r="AI71" s="179"/>
      <c r="AJ71" s="191"/>
      <c r="AK71" s="191"/>
      <c r="AL71" s="177"/>
      <c r="AM71" s="177"/>
      <c r="AN71" s="191"/>
      <c r="AO71" s="191"/>
      <c r="AP71" s="191"/>
      <c r="AQ71" s="191"/>
      <c r="AR71" s="177"/>
      <c r="AS71" s="191"/>
      <c r="AT71" s="191"/>
      <c r="AU71" s="177"/>
      <c r="AV71" s="191"/>
      <c r="AW71" s="191"/>
      <c r="AX71" s="179"/>
      <c r="AY71" s="191"/>
      <c r="AZ71" s="191"/>
      <c r="BA71" s="193"/>
      <c r="BB71" s="179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79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79"/>
      <c r="CA71" s="191"/>
      <c r="CB71" s="191"/>
      <c r="CC71" s="191"/>
      <c r="CD71" s="191"/>
      <c r="CE71" s="191"/>
      <c r="CF71" s="191"/>
      <c r="CG71" s="179"/>
      <c r="CH71" s="191"/>
      <c r="CI71" s="191"/>
      <c r="CJ71" s="191"/>
      <c r="CK71" s="178"/>
      <c r="CL71" s="191"/>
      <c r="CM71" s="179"/>
      <c r="CN71" s="191"/>
      <c r="CO71" s="179"/>
      <c r="CP71" s="191"/>
      <c r="CQ71" s="191"/>
      <c r="CR71" s="191"/>
      <c r="CS71" s="191"/>
      <c r="CT71" s="191"/>
      <c r="CU71" s="191"/>
      <c r="CV71" s="191"/>
      <c r="CW71" s="191"/>
      <c r="CX71" s="191"/>
      <c r="CY71" s="179"/>
      <c r="CZ71" s="178"/>
    </row>
    <row r="72" spans="1:104" s="130" customFormat="1" ht="15" x14ac:dyDescent="0.2">
      <c r="A72" s="186">
        <v>611</v>
      </c>
      <c r="B72" s="187" t="s">
        <v>676</v>
      </c>
      <c r="C72" s="188" t="s">
        <v>604</v>
      </c>
      <c r="D72" s="188" t="s">
        <v>609</v>
      </c>
      <c r="E72" s="188"/>
      <c r="F72" s="188"/>
      <c r="G72" s="182"/>
      <c r="H72" s="179"/>
      <c r="I72" s="191"/>
      <c r="J72" s="191"/>
      <c r="K72" s="191"/>
      <c r="L72" s="178"/>
      <c r="M72" s="191"/>
      <c r="N72" s="179"/>
      <c r="O72" s="178"/>
      <c r="P72" s="191"/>
      <c r="Q72" s="191"/>
      <c r="R72" s="179"/>
      <c r="S72" s="191"/>
      <c r="T72" s="191"/>
      <c r="U72" s="191"/>
      <c r="V72" s="179"/>
      <c r="W72" s="191"/>
      <c r="X72" s="191"/>
      <c r="Y72" s="191"/>
      <c r="Z72" s="179"/>
      <c r="AA72" s="191"/>
      <c r="AB72" s="191"/>
      <c r="AC72" s="191"/>
      <c r="AD72" s="179"/>
      <c r="AE72" s="191"/>
      <c r="AF72" s="191"/>
      <c r="AG72" s="191"/>
      <c r="AH72" s="191"/>
      <c r="AI72" s="179"/>
      <c r="AJ72" s="191"/>
      <c r="AK72" s="191"/>
      <c r="AL72" s="177"/>
      <c r="AM72" s="177"/>
      <c r="AN72" s="191"/>
      <c r="AO72" s="191"/>
      <c r="AP72" s="191"/>
      <c r="AQ72" s="191"/>
      <c r="AR72" s="177"/>
      <c r="AS72" s="191"/>
      <c r="AT72" s="191"/>
      <c r="AU72" s="177"/>
      <c r="AV72" s="191"/>
      <c r="AW72" s="191"/>
      <c r="AX72" s="179"/>
      <c r="AY72" s="191"/>
      <c r="AZ72" s="191"/>
      <c r="BA72" s="193"/>
      <c r="BB72" s="179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79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79"/>
      <c r="CA72" s="191"/>
      <c r="CB72" s="191"/>
      <c r="CC72" s="191"/>
      <c r="CD72" s="191"/>
      <c r="CE72" s="191"/>
      <c r="CF72" s="191"/>
      <c r="CG72" s="179"/>
      <c r="CH72" s="191"/>
      <c r="CI72" s="191"/>
      <c r="CJ72" s="191"/>
      <c r="CK72" s="178"/>
      <c r="CL72" s="191"/>
      <c r="CM72" s="179"/>
      <c r="CN72" s="191"/>
      <c r="CO72" s="179"/>
      <c r="CP72" s="191"/>
      <c r="CQ72" s="191"/>
      <c r="CR72" s="191"/>
      <c r="CS72" s="191"/>
      <c r="CT72" s="191"/>
      <c r="CU72" s="191"/>
      <c r="CV72" s="191"/>
      <c r="CW72" s="191"/>
      <c r="CX72" s="191"/>
      <c r="CY72" s="179"/>
      <c r="CZ72" s="178"/>
    </row>
    <row r="73" spans="1:104" s="130" customFormat="1" ht="15" x14ac:dyDescent="0.2">
      <c r="A73" s="186">
        <v>611</v>
      </c>
      <c r="B73" s="187" t="s">
        <v>677</v>
      </c>
      <c r="C73" s="188" t="s">
        <v>610</v>
      </c>
      <c r="D73" s="188" t="s">
        <v>611</v>
      </c>
      <c r="E73" s="188"/>
      <c r="F73" s="188"/>
      <c r="G73" s="182"/>
      <c r="H73" s="179"/>
      <c r="I73" s="191"/>
      <c r="J73" s="191"/>
      <c r="K73" s="191"/>
      <c r="L73" s="178"/>
      <c r="M73" s="191"/>
      <c r="N73" s="179"/>
      <c r="O73" s="178"/>
      <c r="P73" s="191"/>
      <c r="Q73" s="191"/>
      <c r="R73" s="179"/>
      <c r="S73" s="191"/>
      <c r="T73" s="191"/>
      <c r="U73" s="191"/>
      <c r="V73" s="179"/>
      <c r="W73" s="191"/>
      <c r="X73" s="191"/>
      <c r="Y73" s="191"/>
      <c r="Z73" s="179"/>
      <c r="AA73" s="191"/>
      <c r="AB73" s="191"/>
      <c r="AC73" s="191"/>
      <c r="AD73" s="179"/>
      <c r="AE73" s="191"/>
      <c r="AF73" s="191"/>
      <c r="AG73" s="191"/>
      <c r="AH73" s="191"/>
      <c r="AI73" s="179"/>
      <c r="AJ73" s="191"/>
      <c r="AK73" s="191"/>
      <c r="AL73" s="177"/>
      <c r="AM73" s="177"/>
      <c r="AN73" s="191"/>
      <c r="AO73" s="191"/>
      <c r="AP73" s="191"/>
      <c r="AQ73" s="191"/>
      <c r="AR73" s="177"/>
      <c r="AS73" s="191"/>
      <c r="AT73" s="191"/>
      <c r="AU73" s="177"/>
      <c r="AV73" s="191"/>
      <c r="AW73" s="191"/>
      <c r="AX73" s="179"/>
      <c r="AY73" s="191"/>
      <c r="AZ73" s="191"/>
      <c r="BA73" s="193"/>
      <c r="BB73" s="179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79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79"/>
      <c r="CA73" s="191"/>
      <c r="CB73" s="191"/>
      <c r="CC73" s="191"/>
      <c r="CD73" s="191"/>
      <c r="CE73" s="191"/>
      <c r="CF73" s="191"/>
      <c r="CG73" s="179"/>
      <c r="CH73" s="191"/>
      <c r="CI73" s="191"/>
      <c r="CJ73" s="191"/>
      <c r="CK73" s="178"/>
      <c r="CL73" s="191"/>
      <c r="CM73" s="179"/>
      <c r="CN73" s="191"/>
      <c r="CO73" s="179"/>
      <c r="CP73" s="191"/>
      <c r="CQ73" s="191"/>
      <c r="CR73" s="191"/>
      <c r="CS73" s="191"/>
      <c r="CT73" s="191"/>
      <c r="CU73" s="191"/>
      <c r="CV73" s="191"/>
      <c r="CW73" s="191"/>
      <c r="CX73" s="191"/>
      <c r="CY73" s="179"/>
      <c r="CZ73" s="178"/>
    </row>
    <row r="74" spans="1:104" s="130" customFormat="1" ht="15" x14ac:dyDescent="0.2">
      <c r="A74" s="186">
        <v>611</v>
      </c>
      <c r="B74" s="187" t="s">
        <v>678</v>
      </c>
      <c r="C74" s="188" t="s">
        <v>610</v>
      </c>
      <c r="D74" s="188" t="s">
        <v>612</v>
      </c>
      <c r="E74" s="188"/>
      <c r="F74" s="188"/>
      <c r="G74" s="182"/>
      <c r="H74" s="179"/>
      <c r="I74" s="191"/>
      <c r="J74" s="191"/>
      <c r="K74" s="191"/>
      <c r="L74" s="178"/>
      <c r="M74" s="191"/>
      <c r="N74" s="179"/>
      <c r="O74" s="178"/>
      <c r="P74" s="191"/>
      <c r="Q74" s="191"/>
      <c r="R74" s="179"/>
      <c r="S74" s="191"/>
      <c r="T74" s="191"/>
      <c r="U74" s="191"/>
      <c r="V74" s="179"/>
      <c r="W74" s="191"/>
      <c r="X74" s="191"/>
      <c r="Y74" s="191"/>
      <c r="Z74" s="179"/>
      <c r="AA74" s="191"/>
      <c r="AB74" s="191"/>
      <c r="AC74" s="191"/>
      <c r="AD74" s="179"/>
      <c r="AE74" s="191"/>
      <c r="AF74" s="191"/>
      <c r="AG74" s="191"/>
      <c r="AH74" s="191"/>
      <c r="AI74" s="179"/>
      <c r="AJ74" s="191"/>
      <c r="AK74" s="191"/>
      <c r="AL74" s="177"/>
      <c r="AM74" s="177"/>
      <c r="AN74" s="191"/>
      <c r="AO74" s="191"/>
      <c r="AP74" s="191"/>
      <c r="AQ74" s="191"/>
      <c r="AR74" s="177"/>
      <c r="AS74" s="191"/>
      <c r="AT74" s="191"/>
      <c r="AU74" s="177"/>
      <c r="AV74" s="191"/>
      <c r="AW74" s="191"/>
      <c r="AX74" s="179"/>
      <c r="AY74" s="191"/>
      <c r="AZ74" s="191"/>
      <c r="BA74" s="193"/>
      <c r="BB74" s="179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79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79"/>
      <c r="CA74" s="191"/>
      <c r="CB74" s="191"/>
      <c r="CC74" s="191"/>
      <c r="CD74" s="191"/>
      <c r="CE74" s="191"/>
      <c r="CF74" s="191"/>
      <c r="CG74" s="179"/>
      <c r="CH74" s="191"/>
      <c r="CI74" s="191"/>
      <c r="CJ74" s="191"/>
      <c r="CK74" s="178"/>
      <c r="CL74" s="191"/>
      <c r="CM74" s="179"/>
      <c r="CN74" s="191"/>
      <c r="CO74" s="179"/>
      <c r="CP74" s="191"/>
      <c r="CQ74" s="191"/>
      <c r="CR74" s="191"/>
      <c r="CS74" s="191"/>
      <c r="CT74" s="191"/>
      <c r="CU74" s="191"/>
      <c r="CV74" s="191"/>
      <c r="CW74" s="191"/>
      <c r="CX74" s="191"/>
      <c r="CY74" s="179"/>
      <c r="CZ74" s="178"/>
    </row>
    <row r="75" spans="1:104" s="130" customFormat="1" ht="15" x14ac:dyDescent="0.2">
      <c r="A75" s="186">
        <v>611</v>
      </c>
      <c r="B75" s="187" t="s">
        <v>679</v>
      </c>
      <c r="C75" s="188" t="s">
        <v>610</v>
      </c>
      <c r="D75" s="188" t="s">
        <v>613</v>
      </c>
      <c r="E75" s="188"/>
      <c r="F75" s="188"/>
      <c r="G75" s="182"/>
      <c r="H75" s="179"/>
      <c r="I75" s="191"/>
      <c r="J75" s="191"/>
      <c r="K75" s="191"/>
      <c r="L75" s="178"/>
      <c r="M75" s="191"/>
      <c r="N75" s="179"/>
      <c r="O75" s="178"/>
      <c r="P75" s="191"/>
      <c r="Q75" s="191"/>
      <c r="R75" s="179"/>
      <c r="S75" s="191"/>
      <c r="T75" s="191"/>
      <c r="U75" s="191"/>
      <c r="V75" s="179"/>
      <c r="W75" s="191"/>
      <c r="X75" s="191"/>
      <c r="Y75" s="191"/>
      <c r="Z75" s="179"/>
      <c r="AA75" s="191"/>
      <c r="AB75" s="191"/>
      <c r="AC75" s="191"/>
      <c r="AD75" s="179"/>
      <c r="AE75" s="191"/>
      <c r="AF75" s="191"/>
      <c r="AG75" s="191"/>
      <c r="AH75" s="191"/>
      <c r="AI75" s="179"/>
      <c r="AJ75" s="191"/>
      <c r="AK75" s="191"/>
      <c r="AL75" s="177"/>
      <c r="AM75" s="177"/>
      <c r="AN75" s="191"/>
      <c r="AO75" s="191"/>
      <c r="AP75" s="191"/>
      <c r="AQ75" s="191"/>
      <c r="AR75" s="177"/>
      <c r="AS75" s="191"/>
      <c r="AT75" s="191"/>
      <c r="AU75" s="177"/>
      <c r="AV75" s="191"/>
      <c r="AW75" s="191"/>
      <c r="AX75" s="179"/>
      <c r="AY75" s="191"/>
      <c r="AZ75" s="191"/>
      <c r="BA75" s="193"/>
      <c r="BB75" s="179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79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79"/>
      <c r="CA75" s="191"/>
      <c r="CB75" s="191"/>
      <c r="CC75" s="191"/>
      <c r="CD75" s="191"/>
      <c r="CE75" s="191"/>
      <c r="CF75" s="191"/>
      <c r="CG75" s="179"/>
      <c r="CH75" s="191"/>
      <c r="CI75" s="191"/>
      <c r="CJ75" s="191"/>
      <c r="CK75" s="178"/>
      <c r="CL75" s="191"/>
      <c r="CM75" s="179"/>
      <c r="CN75" s="191"/>
      <c r="CO75" s="179"/>
      <c r="CP75" s="191"/>
      <c r="CQ75" s="191"/>
      <c r="CR75" s="191"/>
      <c r="CS75" s="191"/>
      <c r="CT75" s="191"/>
      <c r="CU75" s="191"/>
      <c r="CV75" s="191"/>
      <c r="CW75" s="191"/>
      <c r="CX75" s="191"/>
      <c r="CY75" s="179"/>
      <c r="CZ75" s="178"/>
    </row>
    <row r="76" spans="1:104" s="130" customFormat="1" ht="15" x14ac:dyDescent="0.2">
      <c r="A76" s="186">
        <v>611</v>
      </c>
      <c r="B76" s="187" t="s">
        <v>680</v>
      </c>
      <c r="C76" s="188" t="s">
        <v>610</v>
      </c>
      <c r="D76" s="188" t="s">
        <v>614</v>
      </c>
      <c r="E76" s="188"/>
      <c r="F76" s="188"/>
      <c r="G76" s="182"/>
      <c r="H76" s="179"/>
      <c r="I76" s="191"/>
      <c r="J76" s="191"/>
      <c r="K76" s="191"/>
      <c r="L76" s="178"/>
      <c r="M76" s="191"/>
      <c r="N76" s="179"/>
      <c r="O76" s="178"/>
      <c r="P76" s="191"/>
      <c r="Q76" s="191"/>
      <c r="R76" s="179"/>
      <c r="S76" s="191"/>
      <c r="T76" s="191"/>
      <c r="U76" s="191"/>
      <c r="V76" s="179"/>
      <c r="W76" s="191"/>
      <c r="X76" s="191"/>
      <c r="Y76" s="191"/>
      <c r="Z76" s="179"/>
      <c r="AA76" s="191"/>
      <c r="AB76" s="191"/>
      <c r="AC76" s="191"/>
      <c r="AD76" s="179"/>
      <c r="AE76" s="191"/>
      <c r="AF76" s="191"/>
      <c r="AG76" s="191"/>
      <c r="AH76" s="191"/>
      <c r="AI76" s="179"/>
      <c r="AJ76" s="191"/>
      <c r="AK76" s="191"/>
      <c r="AL76" s="177"/>
      <c r="AM76" s="177"/>
      <c r="AN76" s="191"/>
      <c r="AO76" s="191"/>
      <c r="AP76" s="191"/>
      <c r="AQ76" s="191"/>
      <c r="AR76" s="177"/>
      <c r="AS76" s="191"/>
      <c r="AT76" s="191"/>
      <c r="AU76" s="177"/>
      <c r="AV76" s="191"/>
      <c r="AW76" s="191"/>
      <c r="AX76" s="179"/>
      <c r="AY76" s="191"/>
      <c r="AZ76" s="191"/>
      <c r="BA76" s="193"/>
      <c r="BB76" s="179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79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79"/>
      <c r="CA76" s="191"/>
      <c r="CB76" s="191"/>
      <c r="CC76" s="191"/>
      <c r="CD76" s="191"/>
      <c r="CE76" s="191"/>
      <c r="CF76" s="191"/>
      <c r="CG76" s="179"/>
      <c r="CH76" s="191"/>
      <c r="CI76" s="191"/>
      <c r="CJ76" s="191"/>
      <c r="CK76" s="178"/>
      <c r="CL76" s="191"/>
      <c r="CM76" s="179"/>
      <c r="CN76" s="191"/>
      <c r="CO76" s="179"/>
      <c r="CP76" s="191"/>
      <c r="CQ76" s="191"/>
      <c r="CR76" s="191"/>
      <c r="CS76" s="191"/>
      <c r="CT76" s="191"/>
      <c r="CU76" s="191"/>
      <c r="CV76" s="191"/>
      <c r="CW76" s="191"/>
      <c r="CX76" s="191"/>
      <c r="CY76" s="179"/>
      <c r="CZ76" s="178"/>
    </row>
    <row r="77" spans="1:104" s="130" customFormat="1" ht="28.5" x14ac:dyDescent="0.2">
      <c r="A77" s="186">
        <v>611</v>
      </c>
      <c r="B77" s="187" t="s">
        <v>681</v>
      </c>
      <c r="C77" s="188" t="s">
        <v>610</v>
      </c>
      <c r="D77" s="188" t="s">
        <v>615</v>
      </c>
      <c r="E77" s="188"/>
      <c r="F77" s="188"/>
      <c r="G77" s="182"/>
      <c r="H77" s="179"/>
      <c r="I77" s="191"/>
      <c r="J77" s="191"/>
      <c r="K77" s="191"/>
      <c r="L77" s="178"/>
      <c r="M77" s="191"/>
      <c r="N77" s="179"/>
      <c r="O77" s="178"/>
      <c r="P77" s="191"/>
      <c r="Q77" s="191"/>
      <c r="R77" s="179"/>
      <c r="S77" s="191"/>
      <c r="T77" s="191"/>
      <c r="U77" s="191"/>
      <c r="V77" s="179"/>
      <c r="W77" s="191"/>
      <c r="X77" s="191"/>
      <c r="Y77" s="191"/>
      <c r="Z77" s="179"/>
      <c r="AA77" s="191"/>
      <c r="AB77" s="191"/>
      <c r="AC77" s="191"/>
      <c r="AD77" s="179"/>
      <c r="AE77" s="191"/>
      <c r="AF77" s="191"/>
      <c r="AG77" s="191"/>
      <c r="AH77" s="191"/>
      <c r="AI77" s="179"/>
      <c r="AJ77" s="191"/>
      <c r="AK77" s="191"/>
      <c r="AL77" s="177"/>
      <c r="AM77" s="177"/>
      <c r="AN77" s="191"/>
      <c r="AO77" s="191"/>
      <c r="AP77" s="191"/>
      <c r="AQ77" s="191"/>
      <c r="AR77" s="177"/>
      <c r="AS77" s="191"/>
      <c r="AT77" s="191"/>
      <c r="AU77" s="177"/>
      <c r="AV77" s="191"/>
      <c r="AW77" s="191"/>
      <c r="AX77" s="179"/>
      <c r="AY77" s="191"/>
      <c r="AZ77" s="191"/>
      <c r="BA77" s="193"/>
      <c r="BB77" s="179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79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79"/>
      <c r="CA77" s="191"/>
      <c r="CB77" s="191"/>
      <c r="CC77" s="191"/>
      <c r="CD77" s="191"/>
      <c r="CE77" s="191"/>
      <c r="CF77" s="191"/>
      <c r="CG77" s="179"/>
      <c r="CH77" s="191"/>
      <c r="CI77" s="191"/>
      <c r="CJ77" s="191"/>
      <c r="CK77" s="178"/>
      <c r="CL77" s="191"/>
      <c r="CM77" s="179"/>
      <c r="CN77" s="191"/>
      <c r="CO77" s="179"/>
      <c r="CP77" s="191"/>
      <c r="CQ77" s="191"/>
      <c r="CR77" s="191"/>
      <c r="CS77" s="191"/>
      <c r="CT77" s="191"/>
      <c r="CU77" s="191"/>
      <c r="CV77" s="191"/>
      <c r="CW77" s="191"/>
      <c r="CX77" s="191"/>
      <c r="CY77" s="179"/>
      <c r="CZ77" s="178"/>
    </row>
    <row r="78" spans="1:104" s="130" customFormat="1" ht="15" x14ac:dyDescent="0.2">
      <c r="A78" s="186">
        <v>611</v>
      </c>
      <c r="B78" s="187" t="s">
        <v>682</v>
      </c>
      <c r="C78" s="188" t="s">
        <v>610</v>
      </c>
      <c r="D78" s="188" t="s">
        <v>616</v>
      </c>
      <c r="E78" s="188"/>
      <c r="F78" s="188"/>
      <c r="G78" s="182"/>
      <c r="H78" s="179"/>
      <c r="I78" s="191"/>
      <c r="J78" s="191"/>
      <c r="K78" s="191"/>
      <c r="L78" s="178"/>
      <c r="M78" s="191"/>
      <c r="N78" s="179"/>
      <c r="O78" s="178"/>
      <c r="P78" s="191"/>
      <c r="Q78" s="191"/>
      <c r="R78" s="179"/>
      <c r="S78" s="191"/>
      <c r="T78" s="191"/>
      <c r="U78" s="191"/>
      <c r="V78" s="179"/>
      <c r="W78" s="191"/>
      <c r="X78" s="191"/>
      <c r="Y78" s="191"/>
      <c r="Z78" s="179"/>
      <c r="AA78" s="191"/>
      <c r="AB78" s="191"/>
      <c r="AC78" s="191"/>
      <c r="AD78" s="179"/>
      <c r="AE78" s="191"/>
      <c r="AF78" s="191"/>
      <c r="AG78" s="191"/>
      <c r="AH78" s="191"/>
      <c r="AI78" s="179"/>
      <c r="AJ78" s="191"/>
      <c r="AK78" s="191"/>
      <c r="AL78" s="177"/>
      <c r="AM78" s="177"/>
      <c r="AN78" s="191"/>
      <c r="AO78" s="191"/>
      <c r="AP78" s="191"/>
      <c r="AQ78" s="191"/>
      <c r="AR78" s="177"/>
      <c r="AS78" s="191"/>
      <c r="AT78" s="191"/>
      <c r="AU78" s="177"/>
      <c r="AV78" s="191"/>
      <c r="AW78" s="191"/>
      <c r="AX78" s="179"/>
      <c r="AY78" s="191"/>
      <c r="AZ78" s="191"/>
      <c r="BA78" s="193"/>
      <c r="BB78" s="179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79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79"/>
      <c r="CA78" s="191"/>
      <c r="CB78" s="191"/>
      <c r="CC78" s="191"/>
      <c r="CD78" s="191"/>
      <c r="CE78" s="191"/>
      <c r="CF78" s="191"/>
      <c r="CG78" s="179"/>
      <c r="CH78" s="191"/>
      <c r="CI78" s="191"/>
      <c r="CJ78" s="191"/>
      <c r="CK78" s="178"/>
      <c r="CL78" s="191"/>
      <c r="CM78" s="179"/>
      <c r="CN78" s="191"/>
      <c r="CO78" s="179"/>
      <c r="CP78" s="191"/>
      <c r="CQ78" s="191"/>
      <c r="CR78" s="191"/>
      <c r="CS78" s="191"/>
      <c r="CT78" s="191"/>
      <c r="CU78" s="191"/>
      <c r="CV78" s="191"/>
      <c r="CW78" s="191"/>
      <c r="CX78" s="191"/>
      <c r="CY78" s="179"/>
      <c r="CZ78" s="178"/>
    </row>
    <row r="79" spans="1:104" s="130" customFormat="1" ht="15" x14ac:dyDescent="0.2">
      <c r="A79" s="186">
        <v>611</v>
      </c>
      <c r="B79" s="187" t="s">
        <v>683</v>
      </c>
      <c r="C79" s="188" t="s">
        <v>610</v>
      </c>
      <c r="D79" s="188" t="s">
        <v>617</v>
      </c>
      <c r="E79" s="188"/>
      <c r="F79" s="188"/>
      <c r="G79" s="182"/>
      <c r="H79" s="179"/>
      <c r="I79" s="191"/>
      <c r="J79" s="191"/>
      <c r="K79" s="191"/>
      <c r="L79" s="178"/>
      <c r="M79" s="191"/>
      <c r="N79" s="179"/>
      <c r="O79" s="178"/>
      <c r="P79" s="191"/>
      <c r="Q79" s="191"/>
      <c r="R79" s="179"/>
      <c r="S79" s="191"/>
      <c r="T79" s="191"/>
      <c r="U79" s="191"/>
      <c r="V79" s="179"/>
      <c r="W79" s="191"/>
      <c r="X79" s="191"/>
      <c r="Y79" s="191"/>
      <c r="Z79" s="179"/>
      <c r="AA79" s="191"/>
      <c r="AB79" s="191"/>
      <c r="AC79" s="191"/>
      <c r="AD79" s="179"/>
      <c r="AE79" s="191"/>
      <c r="AF79" s="191"/>
      <c r="AG79" s="191"/>
      <c r="AH79" s="191"/>
      <c r="AI79" s="179"/>
      <c r="AJ79" s="191"/>
      <c r="AK79" s="191"/>
      <c r="AL79" s="177"/>
      <c r="AM79" s="177"/>
      <c r="AN79" s="191"/>
      <c r="AO79" s="191"/>
      <c r="AP79" s="191"/>
      <c r="AQ79" s="191"/>
      <c r="AR79" s="177"/>
      <c r="AS79" s="191"/>
      <c r="AT79" s="191"/>
      <c r="AU79" s="177"/>
      <c r="AV79" s="191"/>
      <c r="AW79" s="191"/>
      <c r="AX79" s="179"/>
      <c r="AY79" s="191"/>
      <c r="AZ79" s="191"/>
      <c r="BA79" s="193"/>
      <c r="BB79" s="179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79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79"/>
      <c r="CA79" s="191"/>
      <c r="CB79" s="191"/>
      <c r="CC79" s="191"/>
      <c r="CD79" s="191"/>
      <c r="CE79" s="191"/>
      <c r="CF79" s="191"/>
      <c r="CG79" s="179"/>
      <c r="CH79" s="191"/>
      <c r="CI79" s="191"/>
      <c r="CJ79" s="191"/>
      <c r="CK79" s="178"/>
      <c r="CL79" s="191"/>
      <c r="CM79" s="179"/>
      <c r="CN79" s="191"/>
      <c r="CO79" s="179"/>
      <c r="CP79" s="191"/>
      <c r="CQ79" s="191"/>
      <c r="CR79" s="191"/>
      <c r="CS79" s="191"/>
      <c r="CT79" s="191"/>
      <c r="CU79" s="191"/>
      <c r="CV79" s="191"/>
      <c r="CW79" s="191"/>
      <c r="CX79" s="191"/>
      <c r="CY79" s="179"/>
      <c r="CZ79" s="178"/>
    </row>
    <row r="80" spans="1:104" s="130" customFormat="1" ht="15" x14ac:dyDescent="0.2">
      <c r="A80" s="186">
        <v>611</v>
      </c>
      <c r="B80" s="187" t="s">
        <v>684</v>
      </c>
      <c r="C80" s="188" t="s">
        <v>610</v>
      </c>
      <c r="D80" s="188" t="s">
        <v>618</v>
      </c>
      <c r="E80" s="188"/>
      <c r="F80" s="188"/>
      <c r="G80" s="182"/>
      <c r="H80" s="179"/>
      <c r="I80" s="191"/>
      <c r="J80" s="191"/>
      <c r="K80" s="191"/>
      <c r="L80" s="178"/>
      <c r="M80" s="191"/>
      <c r="N80" s="179"/>
      <c r="O80" s="178"/>
      <c r="P80" s="191"/>
      <c r="Q80" s="191"/>
      <c r="R80" s="179"/>
      <c r="S80" s="191"/>
      <c r="T80" s="191"/>
      <c r="U80" s="191"/>
      <c r="V80" s="179"/>
      <c r="W80" s="191"/>
      <c r="X80" s="191"/>
      <c r="Y80" s="191"/>
      <c r="Z80" s="179"/>
      <c r="AA80" s="191"/>
      <c r="AB80" s="191"/>
      <c r="AC80" s="191"/>
      <c r="AD80" s="179"/>
      <c r="AE80" s="191"/>
      <c r="AF80" s="191"/>
      <c r="AG80" s="191"/>
      <c r="AH80" s="191"/>
      <c r="AI80" s="179"/>
      <c r="AJ80" s="191"/>
      <c r="AK80" s="191"/>
      <c r="AL80" s="177"/>
      <c r="AM80" s="177"/>
      <c r="AN80" s="191"/>
      <c r="AO80" s="191"/>
      <c r="AP80" s="191"/>
      <c r="AQ80" s="191"/>
      <c r="AR80" s="177"/>
      <c r="AS80" s="191"/>
      <c r="AT80" s="191"/>
      <c r="AU80" s="177"/>
      <c r="AV80" s="191"/>
      <c r="AW80" s="191"/>
      <c r="AX80" s="179"/>
      <c r="AY80" s="191"/>
      <c r="AZ80" s="191"/>
      <c r="BA80" s="193"/>
      <c r="BB80" s="179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79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79"/>
      <c r="CA80" s="191"/>
      <c r="CB80" s="191"/>
      <c r="CC80" s="191"/>
      <c r="CD80" s="191"/>
      <c r="CE80" s="191"/>
      <c r="CF80" s="191"/>
      <c r="CG80" s="179"/>
      <c r="CH80" s="191"/>
      <c r="CI80" s="191"/>
      <c r="CJ80" s="191"/>
      <c r="CK80" s="178"/>
      <c r="CL80" s="191"/>
      <c r="CM80" s="179"/>
      <c r="CN80" s="191"/>
      <c r="CO80" s="179"/>
      <c r="CP80" s="191"/>
      <c r="CQ80" s="191"/>
      <c r="CR80" s="191"/>
      <c r="CS80" s="191"/>
      <c r="CT80" s="191"/>
      <c r="CU80" s="191"/>
      <c r="CV80" s="191"/>
      <c r="CW80" s="191"/>
      <c r="CX80" s="191"/>
      <c r="CY80" s="179"/>
      <c r="CZ80" s="178"/>
    </row>
    <row r="81" spans="1:104" s="130" customFormat="1" ht="15" x14ac:dyDescent="0.2">
      <c r="A81" s="186">
        <v>611</v>
      </c>
      <c r="B81" s="187" t="s">
        <v>685</v>
      </c>
      <c r="C81" s="188" t="s">
        <v>610</v>
      </c>
      <c r="D81" s="188" t="s">
        <v>619</v>
      </c>
      <c r="E81" s="188"/>
      <c r="F81" s="188"/>
      <c r="G81" s="182"/>
      <c r="H81" s="179"/>
      <c r="I81" s="191"/>
      <c r="J81" s="191"/>
      <c r="K81" s="191"/>
      <c r="L81" s="178"/>
      <c r="M81" s="191"/>
      <c r="N81" s="179"/>
      <c r="O81" s="178"/>
      <c r="P81" s="191"/>
      <c r="Q81" s="191"/>
      <c r="R81" s="179"/>
      <c r="S81" s="191"/>
      <c r="T81" s="191"/>
      <c r="U81" s="191"/>
      <c r="V81" s="179"/>
      <c r="W81" s="191"/>
      <c r="X81" s="191"/>
      <c r="Y81" s="191"/>
      <c r="Z81" s="179"/>
      <c r="AA81" s="191"/>
      <c r="AB81" s="191"/>
      <c r="AC81" s="191"/>
      <c r="AD81" s="179"/>
      <c r="AE81" s="191"/>
      <c r="AF81" s="191"/>
      <c r="AG81" s="191"/>
      <c r="AH81" s="191"/>
      <c r="AI81" s="179"/>
      <c r="AJ81" s="191"/>
      <c r="AK81" s="191"/>
      <c r="AL81" s="177"/>
      <c r="AM81" s="177"/>
      <c r="AN81" s="191"/>
      <c r="AO81" s="191"/>
      <c r="AP81" s="191"/>
      <c r="AQ81" s="191"/>
      <c r="AR81" s="177"/>
      <c r="AS81" s="191"/>
      <c r="AT81" s="191"/>
      <c r="AU81" s="177"/>
      <c r="AV81" s="191"/>
      <c r="AW81" s="191"/>
      <c r="AX81" s="179"/>
      <c r="AY81" s="191"/>
      <c r="AZ81" s="191"/>
      <c r="BA81" s="193"/>
      <c r="BB81" s="179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79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79"/>
      <c r="CA81" s="191"/>
      <c r="CB81" s="191"/>
      <c r="CC81" s="191"/>
      <c r="CD81" s="191"/>
      <c r="CE81" s="191"/>
      <c r="CF81" s="191"/>
      <c r="CG81" s="179"/>
      <c r="CH81" s="191"/>
      <c r="CI81" s="191"/>
      <c r="CJ81" s="191"/>
      <c r="CK81" s="178"/>
      <c r="CL81" s="191"/>
      <c r="CM81" s="179"/>
      <c r="CN81" s="191"/>
      <c r="CO81" s="179"/>
      <c r="CP81" s="191"/>
      <c r="CQ81" s="191"/>
      <c r="CR81" s="191"/>
      <c r="CS81" s="191"/>
      <c r="CT81" s="191"/>
      <c r="CU81" s="191"/>
      <c r="CV81" s="191"/>
      <c r="CW81" s="191"/>
      <c r="CX81" s="191"/>
      <c r="CY81" s="179"/>
      <c r="CZ81" s="178"/>
    </row>
    <row r="82" spans="1:104" s="130" customFormat="1" ht="15" x14ac:dyDescent="0.2">
      <c r="A82" s="186">
        <v>611</v>
      </c>
      <c r="B82" s="187" t="s">
        <v>686</v>
      </c>
      <c r="C82" s="188" t="s">
        <v>610</v>
      </c>
      <c r="D82" s="188" t="s">
        <v>620</v>
      </c>
      <c r="E82" s="188"/>
      <c r="F82" s="188"/>
      <c r="G82" s="182"/>
      <c r="H82" s="179"/>
      <c r="I82" s="191"/>
      <c r="J82" s="191"/>
      <c r="K82" s="191"/>
      <c r="L82" s="178"/>
      <c r="M82" s="191"/>
      <c r="N82" s="179"/>
      <c r="O82" s="178"/>
      <c r="P82" s="191"/>
      <c r="Q82" s="191"/>
      <c r="R82" s="179"/>
      <c r="S82" s="191"/>
      <c r="T82" s="191"/>
      <c r="U82" s="191"/>
      <c r="V82" s="179"/>
      <c r="W82" s="191"/>
      <c r="X82" s="191"/>
      <c r="Y82" s="191"/>
      <c r="Z82" s="179"/>
      <c r="AA82" s="191"/>
      <c r="AB82" s="191"/>
      <c r="AC82" s="191"/>
      <c r="AD82" s="179"/>
      <c r="AE82" s="191"/>
      <c r="AF82" s="191"/>
      <c r="AG82" s="191"/>
      <c r="AH82" s="191"/>
      <c r="AI82" s="179"/>
      <c r="AJ82" s="191"/>
      <c r="AK82" s="191"/>
      <c r="AL82" s="177"/>
      <c r="AM82" s="177"/>
      <c r="AN82" s="191"/>
      <c r="AO82" s="191"/>
      <c r="AP82" s="191"/>
      <c r="AQ82" s="191"/>
      <c r="AR82" s="177"/>
      <c r="AS82" s="191"/>
      <c r="AT82" s="191"/>
      <c r="AU82" s="177"/>
      <c r="AV82" s="191"/>
      <c r="AW82" s="191"/>
      <c r="AX82" s="179"/>
      <c r="AY82" s="191"/>
      <c r="AZ82" s="191"/>
      <c r="BA82" s="193"/>
      <c r="BB82" s="179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79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79"/>
      <c r="CA82" s="191"/>
      <c r="CB82" s="191"/>
      <c r="CC82" s="191"/>
      <c r="CD82" s="191"/>
      <c r="CE82" s="191"/>
      <c r="CF82" s="191"/>
      <c r="CG82" s="179"/>
      <c r="CH82" s="191"/>
      <c r="CI82" s="191"/>
      <c r="CJ82" s="191"/>
      <c r="CK82" s="178"/>
      <c r="CL82" s="191"/>
      <c r="CM82" s="179"/>
      <c r="CN82" s="191"/>
      <c r="CO82" s="179"/>
      <c r="CP82" s="191"/>
      <c r="CQ82" s="191"/>
      <c r="CR82" s="191"/>
      <c r="CS82" s="191"/>
      <c r="CT82" s="191"/>
      <c r="CU82" s="191"/>
      <c r="CV82" s="191"/>
      <c r="CW82" s="191"/>
      <c r="CX82" s="191"/>
      <c r="CY82" s="179"/>
      <c r="CZ82" s="178"/>
    </row>
    <row r="83" spans="1:104" s="130" customFormat="1" ht="15" x14ac:dyDescent="0.2">
      <c r="A83" s="186">
        <v>611</v>
      </c>
      <c r="B83" s="187" t="s">
        <v>687</v>
      </c>
      <c r="C83" s="188" t="s">
        <v>610</v>
      </c>
      <c r="D83" s="188" t="s">
        <v>621</v>
      </c>
      <c r="E83" s="188"/>
      <c r="F83" s="188"/>
      <c r="G83" s="182"/>
      <c r="H83" s="179"/>
      <c r="I83" s="191"/>
      <c r="J83" s="191"/>
      <c r="K83" s="191"/>
      <c r="L83" s="178"/>
      <c r="M83" s="191"/>
      <c r="N83" s="179"/>
      <c r="O83" s="178"/>
      <c r="P83" s="191"/>
      <c r="Q83" s="191"/>
      <c r="R83" s="179"/>
      <c r="S83" s="191"/>
      <c r="T83" s="191"/>
      <c r="U83" s="191"/>
      <c r="V83" s="179"/>
      <c r="W83" s="191"/>
      <c r="X83" s="191"/>
      <c r="Y83" s="191"/>
      <c r="Z83" s="179"/>
      <c r="AA83" s="191"/>
      <c r="AB83" s="191"/>
      <c r="AC83" s="191"/>
      <c r="AD83" s="179"/>
      <c r="AE83" s="191"/>
      <c r="AF83" s="191"/>
      <c r="AG83" s="191"/>
      <c r="AH83" s="191"/>
      <c r="AI83" s="179"/>
      <c r="AJ83" s="191"/>
      <c r="AK83" s="191"/>
      <c r="AL83" s="177"/>
      <c r="AM83" s="177"/>
      <c r="AN83" s="191"/>
      <c r="AO83" s="191"/>
      <c r="AP83" s="191"/>
      <c r="AQ83" s="191"/>
      <c r="AR83" s="177"/>
      <c r="AS83" s="191"/>
      <c r="AT83" s="191"/>
      <c r="AU83" s="177"/>
      <c r="AV83" s="191"/>
      <c r="AW83" s="191"/>
      <c r="AX83" s="179"/>
      <c r="AY83" s="191"/>
      <c r="AZ83" s="191"/>
      <c r="BA83" s="193"/>
      <c r="BB83" s="179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79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79"/>
      <c r="CA83" s="191"/>
      <c r="CB83" s="191"/>
      <c r="CC83" s="191"/>
      <c r="CD83" s="191"/>
      <c r="CE83" s="191"/>
      <c r="CF83" s="191"/>
      <c r="CG83" s="179"/>
      <c r="CH83" s="191"/>
      <c r="CI83" s="191"/>
      <c r="CJ83" s="191"/>
      <c r="CK83" s="178"/>
      <c r="CL83" s="191"/>
      <c r="CM83" s="179"/>
      <c r="CN83" s="191"/>
      <c r="CO83" s="179"/>
      <c r="CP83" s="191"/>
      <c r="CQ83" s="191"/>
      <c r="CR83" s="191"/>
      <c r="CS83" s="191"/>
      <c r="CT83" s="191"/>
      <c r="CU83" s="191"/>
      <c r="CV83" s="191"/>
      <c r="CW83" s="191"/>
      <c r="CX83" s="191"/>
      <c r="CY83" s="179"/>
      <c r="CZ83" s="178"/>
    </row>
    <row r="84" spans="1:104" s="130" customFormat="1" ht="15" x14ac:dyDescent="0.2">
      <c r="A84" s="186">
        <v>611</v>
      </c>
      <c r="B84" s="187" t="s">
        <v>688</v>
      </c>
      <c r="C84" s="188" t="s">
        <v>622</v>
      </c>
      <c r="D84" s="188" t="s">
        <v>623</v>
      </c>
      <c r="E84" s="188"/>
      <c r="F84" s="188"/>
      <c r="G84" s="182"/>
      <c r="H84" s="179"/>
      <c r="I84" s="191"/>
      <c r="J84" s="191"/>
      <c r="K84" s="191"/>
      <c r="L84" s="178"/>
      <c r="M84" s="191"/>
      <c r="N84" s="179"/>
      <c r="O84" s="178"/>
      <c r="P84" s="191"/>
      <c r="Q84" s="191"/>
      <c r="R84" s="179"/>
      <c r="S84" s="191"/>
      <c r="T84" s="191"/>
      <c r="U84" s="191"/>
      <c r="V84" s="179"/>
      <c r="W84" s="191"/>
      <c r="X84" s="191"/>
      <c r="Y84" s="191"/>
      <c r="Z84" s="179"/>
      <c r="AA84" s="191"/>
      <c r="AB84" s="191"/>
      <c r="AC84" s="191"/>
      <c r="AD84" s="179"/>
      <c r="AE84" s="191"/>
      <c r="AF84" s="191"/>
      <c r="AG84" s="191"/>
      <c r="AH84" s="191"/>
      <c r="AI84" s="179"/>
      <c r="AJ84" s="191"/>
      <c r="AK84" s="191"/>
      <c r="AL84" s="177"/>
      <c r="AM84" s="177"/>
      <c r="AN84" s="191"/>
      <c r="AO84" s="191"/>
      <c r="AP84" s="191"/>
      <c r="AQ84" s="191"/>
      <c r="AR84" s="177"/>
      <c r="AS84" s="191"/>
      <c r="AT84" s="191"/>
      <c r="AU84" s="177"/>
      <c r="AV84" s="191"/>
      <c r="AW84" s="191"/>
      <c r="AX84" s="179"/>
      <c r="AY84" s="191"/>
      <c r="AZ84" s="191"/>
      <c r="BA84" s="193"/>
      <c r="BB84" s="179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79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79"/>
      <c r="CA84" s="191"/>
      <c r="CB84" s="191"/>
      <c r="CC84" s="191"/>
      <c r="CD84" s="191"/>
      <c r="CE84" s="191"/>
      <c r="CF84" s="191"/>
      <c r="CG84" s="179"/>
      <c r="CH84" s="191"/>
      <c r="CI84" s="191"/>
      <c r="CJ84" s="191"/>
      <c r="CK84" s="178"/>
      <c r="CL84" s="191"/>
      <c r="CM84" s="179"/>
      <c r="CN84" s="191"/>
      <c r="CO84" s="179"/>
      <c r="CP84" s="191"/>
      <c r="CQ84" s="191"/>
      <c r="CR84" s="191"/>
      <c r="CS84" s="191"/>
      <c r="CT84" s="191"/>
      <c r="CU84" s="191"/>
      <c r="CV84" s="191"/>
      <c r="CW84" s="191"/>
      <c r="CX84" s="191"/>
      <c r="CY84" s="179"/>
      <c r="CZ84" s="178"/>
    </row>
    <row r="85" spans="1:104" s="130" customFormat="1" ht="15" x14ac:dyDescent="0.2">
      <c r="A85" s="186">
        <v>611</v>
      </c>
      <c r="B85" s="187" t="s">
        <v>689</v>
      </c>
      <c r="C85" s="188" t="s">
        <v>622</v>
      </c>
      <c r="D85" s="188" t="s">
        <v>624</v>
      </c>
      <c r="E85" s="188"/>
      <c r="F85" s="188"/>
      <c r="G85" s="182"/>
      <c r="H85" s="179"/>
      <c r="I85" s="191"/>
      <c r="J85" s="191"/>
      <c r="K85" s="191"/>
      <c r="L85" s="178"/>
      <c r="M85" s="191"/>
      <c r="N85" s="179"/>
      <c r="O85" s="178"/>
      <c r="P85" s="191"/>
      <c r="Q85" s="191"/>
      <c r="R85" s="179"/>
      <c r="S85" s="191"/>
      <c r="T85" s="191"/>
      <c r="U85" s="191"/>
      <c r="V85" s="179"/>
      <c r="W85" s="191"/>
      <c r="X85" s="191"/>
      <c r="Y85" s="191"/>
      <c r="Z85" s="179"/>
      <c r="AA85" s="191"/>
      <c r="AB85" s="191"/>
      <c r="AC85" s="191"/>
      <c r="AD85" s="179"/>
      <c r="AE85" s="191"/>
      <c r="AF85" s="191"/>
      <c r="AG85" s="191"/>
      <c r="AH85" s="191"/>
      <c r="AI85" s="179"/>
      <c r="AJ85" s="191"/>
      <c r="AK85" s="191"/>
      <c r="AL85" s="177"/>
      <c r="AM85" s="177"/>
      <c r="AN85" s="191"/>
      <c r="AO85" s="191"/>
      <c r="AP85" s="191"/>
      <c r="AQ85" s="191"/>
      <c r="AR85" s="177"/>
      <c r="AS85" s="191"/>
      <c r="AT85" s="191"/>
      <c r="AU85" s="177"/>
      <c r="AV85" s="191"/>
      <c r="AW85" s="191"/>
      <c r="AX85" s="179"/>
      <c r="AY85" s="191"/>
      <c r="AZ85" s="191"/>
      <c r="BA85" s="193"/>
      <c r="BB85" s="179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79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79"/>
      <c r="CA85" s="191"/>
      <c r="CB85" s="191"/>
      <c r="CC85" s="191"/>
      <c r="CD85" s="191"/>
      <c r="CE85" s="191"/>
      <c r="CF85" s="191"/>
      <c r="CG85" s="179"/>
      <c r="CH85" s="191"/>
      <c r="CI85" s="191"/>
      <c r="CJ85" s="191"/>
      <c r="CK85" s="178"/>
      <c r="CL85" s="191"/>
      <c r="CM85" s="179"/>
      <c r="CN85" s="191"/>
      <c r="CO85" s="179"/>
      <c r="CP85" s="191"/>
      <c r="CQ85" s="191"/>
      <c r="CR85" s="191"/>
      <c r="CS85" s="191"/>
      <c r="CT85" s="191"/>
      <c r="CU85" s="191"/>
      <c r="CV85" s="191"/>
      <c r="CW85" s="191"/>
      <c r="CX85" s="191"/>
      <c r="CY85" s="179"/>
      <c r="CZ85" s="178"/>
    </row>
    <row r="86" spans="1:104" s="130" customFormat="1" ht="15" x14ac:dyDescent="0.2">
      <c r="A86" s="186">
        <v>611</v>
      </c>
      <c r="B86" s="187" t="s">
        <v>690</v>
      </c>
      <c r="C86" s="188" t="s">
        <v>625</v>
      </c>
      <c r="D86" s="188" t="s">
        <v>626</v>
      </c>
      <c r="E86" s="188"/>
      <c r="F86" s="188"/>
      <c r="G86" s="182"/>
      <c r="H86" s="179"/>
      <c r="I86" s="191"/>
      <c r="J86" s="191"/>
      <c r="K86" s="191"/>
      <c r="L86" s="178"/>
      <c r="M86" s="191"/>
      <c r="N86" s="179"/>
      <c r="O86" s="178"/>
      <c r="P86" s="191"/>
      <c r="Q86" s="191"/>
      <c r="R86" s="179"/>
      <c r="S86" s="191"/>
      <c r="T86" s="191"/>
      <c r="U86" s="191"/>
      <c r="V86" s="179"/>
      <c r="W86" s="191"/>
      <c r="X86" s="191"/>
      <c r="Y86" s="191"/>
      <c r="Z86" s="179"/>
      <c r="AA86" s="191"/>
      <c r="AB86" s="191"/>
      <c r="AC86" s="191"/>
      <c r="AD86" s="179"/>
      <c r="AE86" s="191"/>
      <c r="AF86" s="191"/>
      <c r="AG86" s="191"/>
      <c r="AH86" s="191"/>
      <c r="AI86" s="179"/>
      <c r="AJ86" s="191"/>
      <c r="AK86" s="191"/>
      <c r="AL86" s="177"/>
      <c r="AM86" s="177"/>
      <c r="AN86" s="191"/>
      <c r="AO86" s="191"/>
      <c r="AP86" s="191"/>
      <c r="AQ86" s="191"/>
      <c r="AR86" s="177"/>
      <c r="AS86" s="191"/>
      <c r="AT86" s="191"/>
      <c r="AU86" s="177"/>
      <c r="AV86" s="191"/>
      <c r="AW86" s="191"/>
      <c r="AX86" s="179"/>
      <c r="AY86" s="191"/>
      <c r="AZ86" s="191"/>
      <c r="BA86" s="193"/>
      <c r="BB86" s="179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79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79"/>
      <c r="CA86" s="191"/>
      <c r="CB86" s="191"/>
      <c r="CC86" s="191"/>
      <c r="CD86" s="191"/>
      <c r="CE86" s="191"/>
      <c r="CF86" s="191"/>
      <c r="CG86" s="179"/>
      <c r="CH86" s="191"/>
      <c r="CI86" s="191"/>
      <c r="CJ86" s="191"/>
      <c r="CK86" s="178"/>
      <c r="CL86" s="191"/>
      <c r="CM86" s="179"/>
      <c r="CN86" s="191"/>
      <c r="CO86" s="179"/>
      <c r="CP86" s="191"/>
      <c r="CQ86" s="191"/>
      <c r="CR86" s="191"/>
      <c r="CS86" s="191"/>
      <c r="CT86" s="191"/>
      <c r="CU86" s="191"/>
      <c r="CV86" s="191"/>
      <c r="CW86" s="191"/>
      <c r="CX86" s="191"/>
      <c r="CY86" s="179"/>
      <c r="CZ86" s="178"/>
    </row>
    <row r="87" spans="1:104" s="130" customFormat="1" ht="14.25" x14ac:dyDescent="0.2">
      <c r="A87" s="132"/>
      <c r="B87" s="129" t="s">
        <v>501</v>
      </c>
      <c r="C87" s="129"/>
      <c r="D87" s="129"/>
      <c r="E87" s="129"/>
      <c r="F87" s="129"/>
      <c r="G87" s="134">
        <f t="shared" ref="G87:N87" si="22">SUM(G23:G35)</f>
        <v>868000</v>
      </c>
      <c r="H87" s="134">
        <f t="shared" si="22"/>
        <v>666666.66666666663</v>
      </c>
      <c r="I87" s="134">
        <f t="shared" si="22"/>
        <v>1000000</v>
      </c>
      <c r="J87" s="134">
        <f t="shared" si="22"/>
        <v>3000</v>
      </c>
      <c r="K87" s="134">
        <f t="shared" si="22"/>
        <v>2000</v>
      </c>
      <c r="L87" s="134">
        <f t="shared" si="22"/>
        <v>201333.33333333331</v>
      </c>
      <c r="M87" s="134">
        <f t="shared" si="22"/>
        <v>0.30199999999999999</v>
      </c>
      <c r="N87" s="134">
        <f t="shared" si="22"/>
        <v>31001000</v>
      </c>
      <c r="O87" s="128">
        <f>P87*Q87</f>
        <v>1000000</v>
      </c>
      <c r="P87" s="134">
        <f t="shared" ref="P87:AG87" si="23">SUM(P23:P35)</f>
        <v>1</v>
      </c>
      <c r="Q87" s="134">
        <f t="shared" si="23"/>
        <v>1000000</v>
      </c>
      <c r="R87" s="134">
        <f t="shared" si="23"/>
        <v>30000000</v>
      </c>
      <c r="S87" s="134">
        <f t="shared" si="23"/>
        <v>150</v>
      </c>
      <c r="T87" s="134">
        <f t="shared" si="23"/>
        <v>200000</v>
      </c>
      <c r="U87" s="134">
        <f t="shared" si="23"/>
        <v>1</v>
      </c>
      <c r="V87" s="134">
        <f t="shared" si="23"/>
        <v>0</v>
      </c>
      <c r="W87" s="134">
        <f t="shared" si="23"/>
        <v>0</v>
      </c>
      <c r="X87" s="134">
        <f t="shared" si="23"/>
        <v>0</v>
      </c>
      <c r="Y87" s="134">
        <f t="shared" si="23"/>
        <v>0</v>
      </c>
      <c r="Z87" s="134">
        <f t="shared" si="23"/>
        <v>1000</v>
      </c>
      <c r="AA87" s="134">
        <f t="shared" si="23"/>
        <v>50</v>
      </c>
      <c r="AB87" s="134">
        <f t="shared" si="23"/>
        <v>20</v>
      </c>
      <c r="AC87" s="134">
        <f t="shared" si="23"/>
        <v>1</v>
      </c>
      <c r="AD87" s="134">
        <f t="shared" si="23"/>
        <v>0</v>
      </c>
      <c r="AE87" s="134">
        <f t="shared" si="23"/>
        <v>0</v>
      </c>
      <c r="AF87" s="134">
        <f t="shared" si="23"/>
        <v>0</v>
      </c>
      <c r="AG87" s="134">
        <f t="shared" si="23"/>
        <v>0</v>
      </c>
      <c r="AH87" s="134"/>
      <c r="AI87" s="134">
        <f t="shared" ref="AI87:CT87" si="24">SUM(AI23:AI35)</f>
        <v>57000</v>
      </c>
      <c r="AJ87" s="134">
        <f t="shared" si="24"/>
        <v>1</v>
      </c>
      <c r="AK87" s="134">
        <f t="shared" si="24"/>
        <v>57000</v>
      </c>
      <c r="AL87" s="134">
        <f t="shared" si="24"/>
        <v>4400</v>
      </c>
      <c r="AM87" s="134">
        <f t="shared" si="24"/>
        <v>2000</v>
      </c>
      <c r="AN87" s="134">
        <f t="shared" si="24"/>
        <v>100</v>
      </c>
      <c r="AO87" s="134">
        <f t="shared" si="24"/>
        <v>10</v>
      </c>
      <c r="AP87" s="134">
        <f t="shared" si="24"/>
        <v>100</v>
      </c>
      <c r="AQ87" s="134">
        <f t="shared" si="24"/>
        <v>10</v>
      </c>
      <c r="AR87" s="134">
        <f t="shared" si="24"/>
        <v>1000</v>
      </c>
      <c r="AS87" s="134">
        <f t="shared" si="24"/>
        <v>100</v>
      </c>
      <c r="AT87" s="134">
        <f t="shared" si="24"/>
        <v>10</v>
      </c>
      <c r="AU87" s="134">
        <f t="shared" si="24"/>
        <v>500</v>
      </c>
      <c r="AV87" s="134">
        <f t="shared" si="24"/>
        <v>100</v>
      </c>
      <c r="AW87" s="134">
        <f t="shared" si="24"/>
        <v>10</v>
      </c>
      <c r="AX87" s="134">
        <f t="shared" si="24"/>
        <v>900</v>
      </c>
      <c r="AY87" s="134">
        <f t="shared" si="24"/>
        <v>100</v>
      </c>
      <c r="AZ87" s="134">
        <f t="shared" si="24"/>
        <v>10</v>
      </c>
      <c r="BA87" s="134">
        <f t="shared" si="24"/>
        <v>0</v>
      </c>
      <c r="BB87" s="134">
        <f t="shared" si="24"/>
        <v>475000</v>
      </c>
      <c r="BC87" s="134">
        <f t="shared" si="24"/>
        <v>0</v>
      </c>
      <c r="BD87" s="134">
        <f t="shared" si="24"/>
        <v>50000</v>
      </c>
      <c r="BE87" s="134">
        <f t="shared" si="24"/>
        <v>0</v>
      </c>
      <c r="BF87" s="134">
        <f t="shared" si="24"/>
        <v>15000</v>
      </c>
      <c r="BG87" s="134">
        <f t="shared" si="24"/>
        <v>200000</v>
      </c>
      <c r="BH87" s="134">
        <f t="shared" si="24"/>
        <v>200000</v>
      </c>
      <c r="BI87" s="134">
        <f t="shared" si="24"/>
        <v>0</v>
      </c>
      <c r="BJ87" s="134">
        <f t="shared" si="24"/>
        <v>0</v>
      </c>
      <c r="BK87" s="134">
        <f t="shared" si="24"/>
        <v>10000</v>
      </c>
      <c r="BL87" s="134">
        <f t="shared" si="24"/>
        <v>0</v>
      </c>
      <c r="BM87" s="134">
        <f t="shared" si="24"/>
        <v>0</v>
      </c>
      <c r="BN87" s="134">
        <f t="shared" si="24"/>
        <v>530000</v>
      </c>
      <c r="BO87" s="134">
        <f t="shared" si="24"/>
        <v>100000</v>
      </c>
      <c r="BP87" s="134">
        <f t="shared" si="24"/>
        <v>0</v>
      </c>
      <c r="BQ87" s="134">
        <f t="shared" si="24"/>
        <v>0</v>
      </c>
      <c r="BR87" s="134">
        <f t="shared" si="24"/>
        <v>0</v>
      </c>
      <c r="BS87" s="134">
        <f t="shared" si="24"/>
        <v>0</v>
      </c>
      <c r="BT87" s="134">
        <f t="shared" si="24"/>
        <v>0</v>
      </c>
      <c r="BU87" s="134">
        <f t="shared" si="24"/>
        <v>0</v>
      </c>
      <c r="BV87" s="134">
        <f t="shared" si="24"/>
        <v>30000</v>
      </c>
      <c r="BW87" s="134">
        <f t="shared" si="24"/>
        <v>100000</v>
      </c>
      <c r="BX87" s="134">
        <f t="shared" si="24"/>
        <v>300000</v>
      </c>
      <c r="BY87" s="134">
        <f t="shared" si="24"/>
        <v>0</v>
      </c>
      <c r="BZ87" s="134">
        <f t="shared" si="24"/>
        <v>200100</v>
      </c>
      <c r="CA87" s="134">
        <f t="shared" si="24"/>
        <v>100</v>
      </c>
      <c r="CB87" s="134">
        <f t="shared" si="24"/>
        <v>50000</v>
      </c>
      <c r="CC87" s="134">
        <f t="shared" si="24"/>
        <v>50000</v>
      </c>
      <c r="CD87" s="134">
        <f t="shared" si="24"/>
        <v>0</v>
      </c>
      <c r="CE87" s="134">
        <f t="shared" si="24"/>
        <v>100000</v>
      </c>
      <c r="CF87" s="134">
        <f t="shared" si="24"/>
        <v>0</v>
      </c>
      <c r="CG87" s="134">
        <f t="shared" si="24"/>
        <v>200000</v>
      </c>
      <c r="CH87" s="134">
        <f t="shared" si="24"/>
        <v>100000</v>
      </c>
      <c r="CI87" s="134">
        <f t="shared" si="24"/>
        <v>100000</v>
      </c>
      <c r="CJ87" s="134">
        <f t="shared" si="24"/>
        <v>0</v>
      </c>
      <c r="CK87" s="134">
        <f t="shared" si="24"/>
        <v>651000</v>
      </c>
      <c r="CL87" s="134">
        <f t="shared" si="24"/>
        <v>500000</v>
      </c>
      <c r="CM87" s="134">
        <f t="shared" si="24"/>
        <v>151000</v>
      </c>
      <c r="CN87" s="134">
        <f t="shared" si="24"/>
        <v>0.30199999999999999</v>
      </c>
      <c r="CO87" s="134">
        <f t="shared" si="24"/>
        <v>25000</v>
      </c>
      <c r="CP87" s="134">
        <f t="shared" si="24"/>
        <v>0</v>
      </c>
      <c r="CQ87" s="134">
        <f t="shared" si="24"/>
        <v>0</v>
      </c>
      <c r="CR87" s="134">
        <f t="shared" si="24"/>
        <v>0</v>
      </c>
      <c r="CS87" s="134">
        <f t="shared" si="24"/>
        <v>0</v>
      </c>
      <c r="CT87" s="134">
        <f t="shared" si="24"/>
        <v>0</v>
      </c>
      <c r="CU87" s="134">
        <f t="shared" ref="CU87:CZ87" si="25">SUM(CU23:CU35)</f>
        <v>25000</v>
      </c>
      <c r="CV87" s="134">
        <f t="shared" si="25"/>
        <v>0</v>
      </c>
      <c r="CW87" s="134">
        <f t="shared" si="25"/>
        <v>0</v>
      </c>
      <c r="CX87" s="134">
        <f t="shared" si="25"/>
        <v>100</v>
      </c>
      <c r="CY87" s="134">
        <f t="shared" si="25"/>
        <v>34011600</v>
      </c>
      <c r="CZ87" s="134" t="e">
        <f t="shared" si="25"/>
        <v>#DIV/0!</v>
      </c>
    </row>
    <row r="88" spans="1:104" s="130" customFormat="1" ht="14.25" x14ac:dyDescent="0.2">
      <c r="A88" s="132"/>
      <c r="B88" s="129" t="s">
        <v>502</v>
      </c>
      <c r="C88" s="129"/>
      <c r="D88" s="129"/>
      <c r="E88" s="129"/>
      <c r="F88" s="129"/>
      <c r="G88" s="168">
        <f t="shared" ref="G88:AG88" si="26">G87*100/$CY$87/100</f>
        <v>2.5520704700749155E-2</v>
      </c>
      <c r="H88" s="168">
        <f t="shared" si="26"/>
        <v>1.9601155684139136E-2</v>
      </c>
      <c r="I88" s="168">
        <f t="shared" si="26"/>
        <v>2.9401733526208704E-2</v>
      </c>
      <c r="J88" s="168">
        <f t="shared" si="26"/>
        <v>8.8205200578626123E-5</v>
      </c>
      <c r="K88" s="168">
        <f t="shared" si="26"/>
        <v>5.8803467052417404E-5</v>
      </c>
      <c r="L88" s="168">
        <f t="shared" si="26"/>
        <v>5.9195490166100186E-3</v>
      </c>
      <c r="M88" s="168">
        <f t="shared" si="26"/>
        <v>8.8793235249150293E-9</v>
      </c>
      <c r="N88" s="168">
        <f t="shared" si="26"/>
        <v>0.91148314104599604</v>
      </c>
      <c r="O88" s="168">
        <f t="shared" si="26"/>
        <v>2.9401733526208704E-2</v>
      </c>
      <c r="P88" s="168">
        <f t="shared" si="26"/>
        <v>2.9401733526208705E-8</v>
      </c>
      <c r="Q88" s="168">
        <f t="shared" si="26"/>
        <v>2.9401733526208704E-2</v>
      </c>
      <c r="R88" s="168">
        <f t="shared" si="26"/>
        <v>0.8820520057862612</v>
      </c>
      <c r="S88" s="168">
        <f t="shared" si="26"/>
        <v>4.4102600289313062E-6</v>
      </c>
      <c r="T88" s="168">
        <f t="shared" si="26"/>
        <v>5.8803467052417416E-3</v>
      </c>
      <c r="U88" s="168">
        <f t="shared" si="26"/>
        <v>2.9401733526208705E-8</v>
      </c>
      <c r="V88" s="168">
        <f t="shared" si="26"/>
        <v>0</v>
      </c>
      <c r="W88" s="168">
        <f t="shared" si="26"/>
        <v>0</v>
      </c>
      <c r="X88" s="168">
        <f t="shared" si="26"/>
        <v>0</v>
      </c>
      <c r="Y88" s="168">
        <f t="shared" si="26"/>
        <v>0</v>
      </c>
      <c r="Z88" s="168">
        <f t="shared" si="26"/>
        <v>2.9401733526208702E-5</v>
      </c>
      <c r="AA88" s="168">
        <f t="shared" si="26"/>
        <v>1.4700866763104353E-6</v>
      </c>
      <c r="AB88" s="168">
        <f t="shared" si="26"/>
        <v>5.8803467052417406E-7</v>
      </c>
      <c r="AC88" s="168">
        <f t="shared" si="26"/>
        <v>2.9401733526208705E-8</v>
      </c>
      <c r="AD88" s="168">
        <f t="shared" si="26"/>
        <v>0</v>
      </c>
      <c r="AE88" s="168">
        <f t="shared" si="26"/>
        <v>0</v>
      </c>
      <c r="AF88" s="168">
        <f t="shared" si="26"/>
        <v>0</v>
      </c>
      <c r="AG88" s="168">
        <f t="shared" si="26"/>
        <v>0</v>
      </c>
      <c r="AH88" s="168"/>
      <c r="AI88" s="168">
        <f t="shared" ref="AI88:CT88" si="27">AI87*100/$CY$87/100</f>
        <v>1.6758988109938963E-3</v>
      </c>
      <c r="AJ88" s="168">
        <f t="shared" si="27"/>
        <v>2.9401733526208705E-8</v>
      </c>
      <c r="AK88" s="168">
        <f t="shared" si="27"/>
        <v>1.6758988109938963E-3</v>
      </c>
      <c r="AL88" s="168">
        <f t="shared" si="27"/>
        <v>1.293676275153183E-4</v>
      </c>
      <c r="AM88" s="168">
        <f t="shared" si="27"/>
        <v>5.8803467052417404E-5</v>
      </c>
      <c r="AN88" s="168">
        <f t="shared" si="27"/>
        <v>2.9401733526208706E-6</v>
      </c>
      <c r="AO88" s="168">
        <f t="shared" si="27"/>
        <v>2.9401733526208703E-7</v>
      </c>
      <c r="AP88" s="168">
        <f t="shared" si="27"/>
        <v>2.9401733526208706E-6</v>
      </c>
      <c r="AQ88" s="168">
        <f t="shared" si="27"/>
        <v>2.9401733526208703E-7</v>
      </c>
      <c r="AR88" s="168">
        <f t="shared" si="27"/>
        <v>2.9401733526208702E-5</v>
      </c>
      <c r="AS88" s="168">
        <f t="shared" si="27"/>
        <v>2.9401733526208706E-6</v>
      </c>
      <c r="AT88" s="168">
        <f t="shared" si="27"/>
        <v>2.9401733526208703E-7</v>
      </c>
      <c r="AU88" s="168">
        <f t="shared" si="27"/>
        <v>1.4700866763104351E-5</v>
      </c>
      <c r="AV88" s="168">
        <f t="shared" si="27"/>
        <v>2.9401733526208706E-6</v>
      </c>
      <c r="AW88" s="168">
        <f t="shared" si="27"/>
        <v>2.9401733526208703E-7</v>
      </c>
      <c r="AX88" s="168">
        <f t="shared" si="27"/>
        <v>2.6461560173587834E-5</v>
      </c>
      <c r="AY88" s="168">
        <f t="shared" si="27"/>
        <v>2.9401733526208706E-6</v>
      </c>
      <c r="AZ88" s="168">
        <f t="shared" si="27"/>
        <v>2.9401733526208703E-7</v>
      </c>
      <c r="BA88" s="168">
        <f t="shared" si="27"/>
        <v>0</v>
      </c>
      <c r="BB88" s="168">
        <f t="shared" si="27"/>
        <v>1.3965823424949135E-2</v>
      </c>
      <c r="BC88" s="168">
        <f t="shared" si="27"/>
        <v>0</v>
      </c>
      <c r="BD88" s="168">
        <f t="shared" si="27"/>
        <v>1.4700866763104354E-3</v>
      </c>
      <c r="BE88" s="168">
        <f t="shared" si="27"/>
        <v>0</v>
      </c>
      <c r="BF88" s="168">
        <f t="shared" si="27"/>
        <v>4.4102600289313058E-4</v>
      </c>
      <c r="BG88" s="168">
        <f t="shared" si="27"/>
        <v>5.8803467052417416E-3</v>
      </c>
      <c r="BH88" s="168">
        <f t="shared" si="27"/>
        <v>5.8803467052417416E-3</v>
      </c>
      <c r="BI88" s="168">
        <f t="shared" si="27"/>
        <v>0</v>
      </c>
      <c r="BJ88" s="168">
        <f t="shared" si="27"/>
        <v>0</v>
      </c>
      <c r="BK88" s="168">
        <f t="shared" si="27"/>
        <v>2.9401733526208707E-4</v>
      </c>
      <c r="BL88" s="168">
        <f t="shared" si="27"/>
        <v>0</v>
      </c>
      <c r="BM88" s="168">
        <f t="shared" si="27"/>
        <v>0</v>
      </c>
      <c r="BN88" s="168">
        <f t="shared" si="27"/>
        <v>1.5582918768890614E-2</v>
      </c>
      <c r="BO88" s="168">
        <f t="shared" si="27"/>
        <v>2.9401733526208708E-3</v>
      </c>
      <c r="BP88" s="168">
        <f t="shared" si="27"/>
        <v>0</v>
      </c>
      <c r="BQ88" s="168">
        <f t="shared" si="27"/>
        <v>0</v>
      </c>
      <c r="BR88" s="168">
        <f t="shared" si="27"/>
        <v>0</v>
      </c>
      <c r="BS88" s="168">
        <f t="shared" si="27"/>
        <v>0</v>
      </c>
      <c r="BT88" s="168">
        <f t="shared" si="27"/>
        <v>0</v>
      </c>
      <c r="BU88" s="168">
        <f t="shared" si="27"/>
        <v>0</v>
      </c>
      <c r="BV88" s="168">
        <f t="shared" si="27"/>
        <v>8.8205200578626115E-4</v>
      </c>
      <c r="BW88" s="168">
        <f t="shared" si="27"/>
        <v>2.9401733526208708E-3</v>
      </c>
      <c r="BX88" s="168">
        <f t="shared" si="27"/>
        <v>8.8205200578626124E-3</v>
      </c>
      <c r="BY88" s="168">
        <f t="shared" si="27"/>
        <v>0</v>
      </c>
      <c r="BZ88" s="168">
        <f t="shared" si="27"/>
        <v>5.8832868785943619E-3</v>
      </c>
      <c r="CA88" s="168">
        <f t="shared" si="27"/>
        <v>2.9401733526208706E-6</v>
      </c>
      <c r="CB88" s="168">
        <f t="shared" si="27"/>
        <v>1.4700866763104354E-3</v>
      </c>
      <c r="CC88" s="168">
        <f t="shared" si="27"/>
        <v>1.4700866763104354E-3</v>
      </c>
      <c r="CD88" s="168">
        <f t="shared" si="27"/>
        <v>0</v>
      </c>
      <c r="CE88" s="168">
        <f t="shared" si="27"/>
        <v>2.9401733526208708E-3</v>
      </c>
      <c r="CF88" s="168">
        <f t="shared" si="27"/>
        <v>0</v>
      </c>
      <c r="CG88" s="168">
        <f t="shared" si="27"/>
        <v>5.8803467052417416E-3</v>
      </c>
      <c r="CH88" s="168">
        <f t="shared" si="27"/>
        <v>2.9401733526208708E-3</v>
      </c>
      <c r="CI88" s="168">
        <f t="shared" si="27"/>
        <v>2.9401733526208708E-3</v>
      </c>
      <c r="CJ88" s="168">
        <f t="shared" si="27"/>
        <v>0</v>
      </c>
      <c r="CK88" s="168">
        <f t="shared" si="27"/>
        <v>1.9140528525561865E-2</v>
      </c>
      <c r="CL88" s="168">
        <f t="shared" si="27"/>
        <v>1.4700866763104352E-2</v>
      </c>
      <c r="CM88" s="168">
        <f t="shared" si="27"/>
        <v>4.4396617624575148E-3</v>
      </c>
      <c r="CN88" s="168">
        <f t="shared" si="27"/>
        <v>8.8793235249150293E-9</v>
      </c>
      <c r="CO88" s="168">
        <f t="shared" si="27"/>
        <v>7.350433381552177E-4</v>
      </c>
      <c r="CP88" s="168">
        <f t="shared" si="27"/>
        <v>0</v>
      </c>
      <c r="CQ88" s="168">
        <f t="shared" si="27"/>
        <v>0</v>
      </c>
      <c r="CR88" s="168">
        <f t="shared" si="27"/>
        <v>0</v>
      </c>
      <c r="CS88" s="168">
        <f t="shared" si="27"/>
        <v>0</v>
      </c>
      <c r="CT88" s="168">
        <f t="shared" si="27"/>
        <v>0</v>
      </c>
      <c r="CU88" s="168">
        <f t="shared" ref="CU88:CW88" si="28">CU87*100/$CY$87/100</f>
        <v>7.350433381552177E-4</v>
      </c>
      <c r="CV88" s="168">
        <f t="shared" si="28"/>
        <v>0</v>
      </c>
      <c r="CW88" s="168">
        <f t="shared" si="28"/>
        <v>0</v>
      </c>
      <c r="CX88" s="168">
        <f>CX87*100/$CY$87/100</f>
        <v>2.9401733526208706E-6</v>
      </c>
      <c r="CY88" s="168">
        <f>CY87*100/$CY$87/100</f>
        <v>1</v>
      </c>
      <c r="CZ88" s="128" t="e">
        <f>CY88/F88</f>
        <v>#DIV/0!</v>
      </c>
    </row>
    <row r="91" spans="1:104" ht="46.5" customHeight="1" x14ac:dyDescent="0.25">
      <c r="A91" s="138" t="s">
        <v>535</v>
      </c>
      <c r="CH91" s="124"/>
      <c r="CL91" s="118"/>
      <c r="CN91" s="124"/>
      <c r="CO91" s="118"/>
      <c r="CP91" s="124"/>
      <c r="CY91" s="118"/>
      <c r="CZ91" s="125"/>
    </row>
    <row r="92" spans="1:104" x14ac:dyDescent="0.2">
      <c r="CH92" s="124"/>
      <c r="CL92" s="118"/>
      <c r="CN92" s="124"/>
      <c r="CO92" s="118"/>
      <c r="CP92" s="124"/>
      <c r="CY92" s="118"/>
      <c r="CZ92" s="125"/>
    </row>
    <row r="93" spans="1:104" ht="60" x14ac:dyDescent="0.2">
      <c r="A93" s="140" t="s">
        <v>496</v>
      </c>
      <c r="B93" s="140" t="s">
        <v>547</v>
      </c>
      <c r="C93" s="140" t="s">
        <v>691</v>
      </c>
      <c r="D93" s="140" t="s">
        <v>522</v>
      </c>
      <c r="E93" s="140" t="s">
        <v>523</v>
      </c>
      <c r="F93" s="201" t="s">
        <v>739</v>
      </c>
      <c r="G93" s="140" t="s">
        <v>548</v>
      </c>
      <c r="H93" s="140" t="s">
        <v>737</v>
      </c>
      <c r="I93" s="140" t="s">
        <v>549</v>
      </c>
      <c r="K93" s="148"/>
      <c r="L93" s="148"/>
      <c r="CG93" s="118"/>
      <c r="CK93" s="124"/>
      <c r="CM93" s="118"/>
      <c r="CN93" s="124"/>
      <c r="CO93" s="118"/>
      <c r="CX93" s="125"/>
      <c r="CY93" s="124"/>
    </row>
    <row r="94" spans="1:104" ht="15" x14ac:dyDescent="0.2">
      <c r="A94" s="140"/>
      <c r="B94" s="140"/>
      <c r="C94" s="140"/>
      <c r="D94" s="140"/>
      <c r="E94" s="140"/>
      <c r="F94" s="200"/>
      <c r="G94" s="154"/>
      <c r="H94" s="140"/>
      <c r="I94" s="154"/>
      <c r="K94" s="149"/>
      <c r="L94" s="125"/>
      <c r="CG94" s="118"/>
      <c r="CK94" s="124"/>
      <c r="CM94" s="118"/>
      <c r="CN94" s="124"/>
      <c r="CO94" s="118"/>
      <c r="CX94" s="125"/>
      <c r="CY94" s="124"/>
    </row>
    <row r="95" spans="1:104" ht="15" x14ac:dyDescent="0.25">
      <c r="A95" s="141">
        <v>1</v>
      </c>
      <c r="B95" s="142"/>
      <c r="C95" s="142"/>
      <c r="D95" s="143"/>
      <c r="E95" s="143"/>
      <c r="F95" s="200"/>
      <c r="G95" s="144"/>
      <c r="H95" s="143"/>
      <c r="I95" s="154"/>
      <c r="K95" s="150"/>
      <c r="L95" s="151"/>
      <c r="CG95" s="118"/>
      <c r="CK95" s="124"/>
      <c r="CM95" s="118"/>
      <c r="CN95" s="124"/>
      <c r="CO95" s="118"/>
      <c r="CX95" s="125"/>
      <c r="CY95" s="124"/>
    </row>
    <row r="96" spans="1:104" ht="25.5" customHeight="1" x14ac:dyDescent="0.25">
      <c r="A96" s="167"/>
      <c r="B96" s="158" t="s">
        <v>258</v>
      </c>
      <c r="C96" s="158"/>
      <c r="D96" s="167"/>
      <c r="E96" s="146"/>
      <c r="F96" s="200"/>
      <c r="G96" s="147"/>
      <c r="H96" s="146"/>
      <c r="I96" s="154"/>
      <c r="K96" s="152"/>
      <c r="L96" s="152"/>
      <c r="CG96" s="118"/>
      <c r="CK96" s="124"/>
      <c r="CM96" s="118"/>
      <c r="CN96" s="124"/>
      <c r="CO96" s="118"/>
      <c r="CX96" s="125"/>
      <c r="CY96" s="124"/>
    </row>
    <row r="97" spans="1:9" x14ac:dyDescent="0.2">
      <c r="F97"/>
    </row>
    <row r="98" spans="1:9" ht="36" customHeight="1" x14ac:dyDescent="0.25">
      <c r="A98" s="138" t="s">
        <v>741</v>
      </c>
      <c r="F98"/>
    </row>
    <row r="99" spans="1:9" x14ac:dyDescent="0.2">
      <c r="F99"/>
    </row>
    <row r="100" spans="1:9" ht="60" x14ac:dyDescent="0.2">
      <c r="A100" s="140" t="s">
        <v>496</v>
      </c>
      <c r="B100" s="140" t="s">
        <v>538</v>
      </c>
      <c r="C100" s="201" t="s">
        <v>430</v>
      </c>
      <c r="D100" s="201" t="s">
        <v>527</v>
      </c>
      <c r="E100" s="140" t="s">
        <v>491</v>
      </c>
      <c r="F100" s="140" t="s">
        <v>431</v>
      </c>
      <c r="G100" s="202" t="s">
        <v>537</v>
      </c>
      <c r="H100" s="140" t="s">
        <v>737</v>
      </c>
      <c r="I100" s="140" t="s">
        <v>549</v>
      </c>
    </row>
    <row r="101" spans="1:9" x14ac:dyDescent="0.2">
      <c r="A101" s="141">
        <v>1</v>
      </c>
      <c r="B101" s="156"/>
      <c r="C101" s="200">
        <v>5</v>
      </c>
      <c r="D101" s="200"/>
      <c r="E101" s="157">
        <v>100</v>
      </c>
      <c r="F101" s="156">
        <v>10</v>
      </c>
      <c r="G101" s="166">
        <f>IF(F101=0,0,C101*E101/F101)</f>
        <v>50</v>
      </c>
      <c r="H101" s="156"/>
      <c r="I101" s="154"/>
    </row>
    <row r="102" spans="1:9" ht="15" x14ac:dyDescent="0.2">
      <c r="A102" s="139"/>
      <c r="B102" s="158" t="s">
        <v>258</v>
      </c>
      <c r="C102" s="200"/>
      <c r="D102" s="200"/>
      <c r="E102" s="159"/>
      <c r="F102" s="160"/>
      <c r="G102" s="166">
        <f>IF(F102=0,0,E102/F102)</f>
        <v>0</v>
      </c>
      <c r="H102" s="160"/>
      <c r="I102" s="154"/>
    </row>
    <row r="103" spans="1:9" x14ac:dyDescent="0.2">
      <c r="F103"/>
    </row>
    <row r="104" spans="1:9" ht="44.25" customHeight="1" x14ac:dyDescent="0.25">
      <c r="A104" s="138" t="s">
        <v>526</v>
      </c>
      <c r="F104"/>
    </row>
    <row r="105" spans="1:9" x14ac:dyDescent="0.2">
      <c r="F105"/>
    </row>
    <row r="106" spans="1:9" ht="60" x14ac:dyDescent="0.2">
      <c r="A106" s="140" t="s">
        <v>496</v>
      </c>
      <c r="B106" s="140" t="s">
        <v>539</v>
      </c>
      <c r="C106" s="201" t="s">
        <v>430</v>
      </c>
      <c r="D106" s="201" t="s">
        <v>527</v>
      </c>
      <c r="E106" s="140" t="s">
        <v>540</v>
      </c>
      <c r="F106" s="140" t="s">
        <v>529</v>
      </c>
      <c r="G106" s="140" t="s">
        <v>527</v>
      </c>
      <c r="H106" s="140" t="s">
        <v>737</v>
      </c>
      <c r="I106" s="140" t="s">
        <v>549</v>
      </c>
    </row>
    <row r="107" spans="1:9" x14ac:dyDescent="0.2">
      <c r="A107" s="141">
        <v>1</v>
      </c>
      <c r="B107" s="117"/>
      <c r="C107" s="200"/>
      <c r="D107" s="200"/>
      <c r="E107" s="153"/>
      <c r="F107" s="153"/>
      <c r="G107" s="161"/>
      <c r="H107" s="153"/>
      <c r="I107" s="154"/>
    </row>
    <row r="108" spans="1:9" x14ac:dyDescent="0.2">
      <c r="A108" s="145"/>
      <c r="B108" s="162" t="s">
        <v>528</v>
      </c>
      <c r="C108" s="200"/>
      <c r="D108" s="200"/>
      <c r="E108" s="163"/>
      <c r="F108" s="165"/>
      <c r="G108" s="164"/>
      <c r="H108" s="165"/>
      <c r="I108" s="154"/>
    </row>
    <row r="109" spans="1:9" x14ac:dyDescent="0.2">
      <c r="F109"/>
    </row>
    <row r="110" spans="1:9" ht="15" x14ac:dyDescent="0.25">
      <c r="A110" s="138" t="s">
        <v>530</v>
      </c>
      <c r="F110"/>
    </row>
    <row r="111" spans="1:9" x14ac:dyDescent="0.2">
      <c r="F111"/>
    </row>
    <row r="112" spans="1:9" ht="60" x14ac:dyDescent="0.2">
      <c r="A112" s="140" t="s">
        <v>496</v>
      </c>
      <c r="B112" s="140" t="s">
        <v>541</v>
      </c>
      <c r="C112" s="201" t="s">
        <v>430</v>
      </c>
      <c r="D112" s="201" t="s">
        <v>527</v>
      </c>
      <c r="E112" s="140" t="s">
        <v>491</v>
      </c>
      <c r="F112" s="140" t="s">
        <v>542</v>
      </c>
      <c r="G112" s="202" t="s">
        <v>543</v>
      </c>
      <c r="H112" s="140" t="s">
        <v>737</v>
      </c>
      <c r="I112" s="140" t="s">
        <v>549</v>
      </c>
    </row>
    <row r="113" spans="1:9" x14ac:dyDescent="0.2">
      <c r="A113" s="141">
        <v>1</v>
      </c>
      <c r="B113" s="156"/>
      <c r="C113" s="200"/>
      <c r="D113" s="200"/>
      <c r="E113" s="157"/>
      <c r="F113" s="156"/>
      <c r="G113" s="154"/>
      <c r="H113" s="156"/>
      <c r="I113" s="154"/>
    </row>
    <row r="114" spans="1:9" ht="15" x14ac:dyDescent="0.2">
      <c r="A114" s="139"/>
      <c r="B114" s="158" t="s">
        <v>258</v>
      </c>
      <c r="C114" s="200"/>
      <c r="D114" s="200"/>
      <c r="E114" s="159"/>
      <c r="F114" s="160"/>
      <c r="G114" s="154"/>
      <c r="H114" s="160"/>
      <c r="I114" s="154"/>
    </row>
    <row r="115" spans="1:9" x14ac:dyDescent="0.2">
      <c r="F115"/>
    </row>
    <row r="116" spans="1:9" ht="15" x14ac:dyDescent="0.25">
      <c r="A116" s="138" t="s">
        <v>532</v>
      </c>
      <c r="F116"/>
    </row>
    <row r="117" spans="1:9" x14ac:dyDescent="0.2">
      <c r="F117"/>
    </row>
    <row r="118" spans="1:9" ht="60" x14ac:dyDescent="0.2">
      <c r="A118" s="140" t="s">
        <v>496</v>
      </c>
      <c r="B118" s="140" t="s">
        <v>544</v>
      </c>
      <c r="C118" s="201" t="s">
        <v>430</v>
      </c>
      <c r="D118" s="201" t="s">
        <v>527</v>
      </c>
      <c r="E118" s="140" t="s">
        <v>491</v>
      </c>
      <c r="F118" s="140" t="s">
        <v>542</v>
      </c>
      <c r="G118" s="202" t="s">
        <v>545</v>
      </c>
      <c r="H118" s="140" t="s">
        <v>737</v>
      </c>
      <c r="I118" s="140" t="s">
        <v>549</v>
      </c>
    </row>
    <row r="119" spans="1:9" x14ac:dyDescent="0.2">
      <c r="A119" s="141">
        <v>1</v>
      </c>
      <c r="B119" s="156"/>
      <c r="C119" s="200"/>
      <c r="D119" s="200"/>
      <c r="E119" s="157"/>
      <c r="F119" s="156"/>
      <c r="G119" s="154"/>
      <c r="H119" s="156"/>
      <c r="I119" s="154"/>
    </row>
    <row r="120" spans="1:9" ht="15" x14ac:dyDescent="0.2">
      <c r="A120" s="139"/>
      <c r="B120" s="158" t="s">
        <v>258</v>
      </c>
      <c r="C120" s="200"/>
      <c r="D120" s="200"/>
      <c r="E120" s="159"/>
      <c r="F120" s="160"/>
      <c r="G120" s="154"/>
      <c r="H120" s="160"/>
      <c r="I120" s="154"/>
    </row>
    <row r="121" spans="1:9" x14ac:dyDescent="0.2">
      <c r="F121"/>
    </row>
    <row r="122" spans="1:9" x14ac:dyDescent="0.2">
      <c r="F122"/>
    </row>
    <row r="123" spans="1:9" ht="15" x14ac:dyDescent="0.25">
      <c r="A123" s="138" t="s">
        <v>533</v>
      </c>
      <c r="F123"/>
    </row>
    <row r="124" spans="1:9" x14ac:dyDescent="0.2">
      <c r="F124"/>
    </row>
    <row r="125" spans="1:9" ht="60" x14ac:dyDescent="0.2">
      <c r="A125" s="140" t="s">
        <v>496</v>
      </c>
      <c r="B125" s="140" t="s">
        <v>546</v>
      </c>
      <c r="C125" s="201" t="s">
        <v>430</v>
      </c>
      <c r="D125" s="201" t="s">
        <v>527</v>
      </c>
      <c r="E125" s="140" t="s">
        <v>491</v>
      </c>
      <c r="F125" s="202" t="s">
        <v>545</v>
      </c>
      <c r="G125" s="204"/>
      <c r="H125" s="140" t="s">
        <v>737</v>
      </c>
      <c r="I125" s="140" t="s">
        <v>549</v>
      </c>
    </row>
    <row r="126" spans="1:9" x14ac:dyDescent="0.2">
      <c r="A126" s="141">
        <v>1</v>
      </c>
      <c r="B126" s="156"/>
      <c r="C126" s="200"/>
      <c r="D126" s="200"/>
      <c r="E126" s="157"/>
      <c r="F126" s="156"/>
      <c r="G126" s="154"/>
      <c r="H126" s="156"/>
      <c r="I126" s="154"/>
    </row>
    <row r="127" spans="1:9" ht="15" x14ac:dyDescent="0.2">
      <c r="A127" s="139"/>
      <c r="B127" s="158" t="s">
        <v>258</v>
      </c>
      <c r="C127" s="200"/>
      <c r="D127" s="200"/>
      <c r="E127" s="159"/>
      <c r="F127" s="160"/>
      <c r="G127" s="154"/>
      <c r="H127" s="160"/>
      <c r="I127" s="154"/>
    </row>
    <row r="128" spans="1:9" x14ac:dyDescent="0.2">
      <c r="F128"/>
    </row>
    <row r="129" spans="1:103" x14ac:dyDescent="0.2">
      <c r="F129"/>
    </row>
    <row r="130" spans="1:103" ht="15" x14ac:dyDescent="0.25">
      <c r="A130" s="138" t="s">
        <v>536</v>
      </c>
      <c r="F130"/>
    </row>
    <row r="131" spans="1:103" x14ac:dyDescent="0.2">
      <c r="F131"/>
    </row>
    <row r="132" spans="1:103" ht="30" x14ac:dyDescent="0.2">
      <c r="A132" s="140" t="s">
        <v>496</v>
      </c>
      <c r="B132" s="140" t="s">
        <v>547</v>
      </c>
      <c r="C132" s="140" t="s">
        <v>691</v>
      </c>
      <c r="D132" s="140" t="s">
        <v>522</v>
      </c>
      <c r="E132" s="140" t="s">
        <v>523</v>
      </c>
      <c r="F132" s="201" t="s">
        <v>738</v>
      </c>
      <c r="G132" s="140" t="s">
        <v>548</v>
      </c>
      <c r="H132" s="140" t="s">
        <v>549</v>
      </c>
      <c r="I132"/>
      <c r="CG132" s="118"/>
      <c r="CK132" s="124"/>
      <c r="CM132" s="118"/>
      <c r="CN132" s="124"/>
      <c r="CO132" s="118"/>
      <c r="CX132" s="125"/>
      <c r="CY132" s="124"/>
    </row>
    <row r="133" spans="1:103" ht="15" x14ac:dyDescent="0.2">
      <c r="A133" s="140"/>
      <c r="B133" s="140"/>
      <c r="C133" s="140"/>
      <c r="D133" s="140"/>
      <c r="E133" s="140"/>
      <c r="F133" s="200"/>
      <c r="G133" s="154"/>
      <c r="H133" s="154"/>
      <c r="I133"/>
      <c r="CG133" s="118"/>
      <c r="CK133" s="124"/>
      <c r="CM133" s="118"/>
      <c r="CN133" s="124"/>
      <c r="CO133" s="118"/>
      <c r="CX133" s="125"/>
      <c r="CY133" s="124"/>
    </row>
    <row r="134" spans="1:103" x14ac:dyDescent="0.2">
      <c r="A134" s="141">
        <v>1</v>
      </c>
      <c r="B134" s="142"/>
      <c r="C134" s="142"/>
      <c r="D134" s="143"/>
      <c r="E134" s="143"/>
      <c r="F134" s="200"/>
      <c r="G134" s="144"/>
      <c r="H134" s="154"/>
      <c r="I134"/>
      <c r="CG134" s="118"/>
      <c r="CK134" s="124"/>
      <c r="CM134" s="118"/>
      <c r="CN134" s="124"/>
      <c r="CO134" s="118"/>
      <c r="CX134" s="125"/>
      <c r="CY134" s="124"/>
    </row>
    <row r="135" spans="1:103" ht="15" x14ac:dyDescent="0.25">
      <c r="A135" s="167"/>
      <c r="B135" s="158" t="s">
        <v>258</v>
      </c>
      <c r="C135" s="158"/>
      <c r="D135" s="167"/>
      <c r="E135" s="146"/>
      <c r="F135" s="200"/>
      <c r="G135" s="147"/>
      <c r="H135" s="154"/>
      <c r="I135"/>
      <c r="CG135" s="118"/>
      <c r="CK135" s="124"/>
      <c r="CM135" s="118"/>
      <c r="CN135" s="124"/>
      <c r="CO135" s="118"/>
      <c r="CX135" s="125"/>
      <c r="CY135" s="124"/>
    </row>
  </sheetData>
  <autoFilter ref="A22:CZ22"/>
  <mergeCells count="87">
    <mergeCell ref="CW20:CW21"/>
    <mergeCell ref="CQ20:CQ21"/>
    <mergeCell ref="CR20:CR21"/>
    <mergeCell ref="CS20:CS21"/>
    <mergeCell ref="CT20:CT21"/>
    <mergeCell ref="CU20:CU21"/>
    <mergeCell ref="CV20:CV21"/>
    <mergeCell ref="CP20:CP21"/>
    <mergeCell ref="CD20:CD21"/>
    <mergeCell ref="CE20:CE21"/>
    <mergeCell ref="CF20:CF21"/>
    <mergeCell ref="CG20:CG21"/>
    <mergeCell ref="CH20:CH21"/>
    <mergeCell ref="CI20:CI21"/>
    <mergeCell ref="CJ20:CJ21"/>
    <mergeCell ref="CK20:CK21"/>
    <mergeCell ref="CL20:CL21"/>
    <mergeCell ref="CM20:CN20"/>
    <mergeCell ref="CO20:CO21"/>
    <mergeCell ref="BN20:BN21"/>
    <mergeCell ref="BO20:BO21"/>
    <mergeCell ref="BP20:BP21"/>
    <mergeCell ref="CC20:CC21"/>
    <mergeCell ref="BR20:BR21"/>
    <mergeCell ref="BS20:BS21"/>
    <mergeCell ref="BT20:BT21"/>
    <mergeCell ref="BU20:BU21"/>
    <mergeCell ref="BV20:BV21"/>
    <mergeCell ref="BW20:BW21"/>
    <mergeCell ref="BX20:BX21"/>
    <mergeCell ref="BY20:BY21"/>
    <mergeCell ref="BZ20:BZ21"/>
    <mergeCell ref="CA20:CA21"/>
    <mergeCell ref="CB20:CB21"/>
    <mergeCell ref="CO19:CW19"/>
    <mergeCell ref="R20:U20"/>
    <mergeCell ref="V20:Y20"/>
    <mergeCell ref="Z20:AC20"/>
    <mergeCell ref="AD20:AG20"/>
    <mergeCell ref="AH20:AH21"/>
    <mergeCell ref="BE20:BE21"/>
    <mergeCell ref="AJ20:AJ21"/>
    <mergeCell ref="AK20:AK21"/>
    <mergeCell ref="AL20:AL21"/>
    <mergeCell ref="AM20:AQ20"/>
    <mergeCell ref="AR20:AT20"/>
    <mergeCell ref="AU20:AW20"/>
    <mergeCell ref="AX20:AZ20"/>
    <mergeCell ref="BA20:BA21"/>
    <mergeCell ref="BB20:BB21"/>
    <mergeCell ref="BN19:BY19"/>
    <mergeCell ref="AI20:AI21"/>
    <mergeCell ref="BZ19:CF19"/>
    <mergeCell ref="CG19:CJ19"/>
    <mergeCell ref="CK19:CN19"/>
    <mergeCell ref="BC20:BC21"/>
    <mergeCell ref="BD20:BD21"/>
    <mergeCell ref="BQ20:BQ21"/>
    <mergeCell ref="BF20:BF21"/>
    <mergeCell ref="BG20:BG21"/>
    <mergeCell ref="BH20:BH21"/>
    <mergeCell ref="BI20:BI21"/>
    <mergeCell ref="BJ20:BJ21"/>
    <mergeCell ref="BK20:BK21"/>
    <mergeCell ref="BL20:BL21"/>
    <mergeCell ref="BM20:BM21"/>
    <mergeCell ref="H19:M19"/>
    <mergeCell ref="N19:AG19"/>
    <mergeCell ref="AI19:AK19"/>
    <mergeCell ref="AL19:BA19"/>
    <mergeCell ref="BB19:BM19"/>
    <mergeCell ref="H18:AK18"/>
    <mergeCell ref="AL18:CW18"/>
    <mergeCell ref="CY18:CY21"/>
    <mergeCell ref="CZ18:CZ21"/>
    <mergeCell ref="A19:A21"/>
    <mergeCell ref="B19:B21"/>
    <mergeCell ref="C19:C21"/>
    <mergeCell ref="D19:D21"/>
    <mergeCell ref="E19:E21"/>
    <mergeCell ref="F19:F21"/>
    <mergeCell ref="CX19:CX21"/>
    <mergeCell ref="G20:G21"/>
    <mergeCell ref="H20:K20"/>
    <mergeCell ref="L20:M20"/>
    <mergeCell ref="N20:N21"/>
    <mergeCell ref="O20:Q2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1" manualBreakCount="1">
    <brk id="88" max="16383" man="1"/>
  </rowBreaks>
  <colBreaks count="2" manualBreakCount="2">
    <brk id="11" max="224" man="1"/>
    <brk id="68" max="22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F82"/>
  <sheetViews>
    <sheetView topLeftCell="A22" zoomScaleNormal="100" zoomScaleSheetLayoutView="50" workbookViewId="0">
      <selection activeCell="L45" sqref="L45"/>
    </sheetView>
  </sheetViews>
  <sheetFormatPr defaultColWidth="15.140625" defaultRowHeight="12.75" x14ac:dyDescent="0.2"/>
  <cols>
    <col min="1" max="2" width="15.42578125" customWidth="1"/>
    <col min="3" max="3" width="33.7109375" customWidth="1"/>
    <col min="4" max="4" width="60.140625" customWidth="1"/>
    <col min="5" max="5" width="25.140625" customWidth="1"/>
    <col min="6" max="8" width="16.7109375" customWidth="1"/>
    <col min="9" max="9" width="14.140625" customWidth="1"/>
    <col min="10" max="11" width="15.5703125" customWidth="1"/>
    <col min="12" max="14" width="18.28515625" customWidth="1"/>
    <col min="15" max="15" width="15.5703125" customWidth="1"/>
    <col min="16" max="16" width="14.42578125" customWidth="1"/>
    <col min="17" max="17" width="17.5703125" bestFit="1" customWidth="1"/>
    <col min="18" max="18" width="16.28515625" bestFit="1" customWidth="1"/>
    <col min="19" max="19" width="14.42578125" customWidth="1"/>
    <col min="20" max="20" width="16.28515625" bestFit="1" customWidth="1"/>
    <col min="21" max="21" width="17.5703125" bestFit="1" customWidth="1"/>
    <col min="22" max="22" width="14.42578125" customWidth="1"/>
    <col min="23" max="23" width="14.5703125" bestFit="1" customWidth="1"/>
    <col min="24" max="43" width="14.42578125" customWidth="1"/>
    <col min="44" max="55" width="15.5703125" customWidth="1"/>
    <col min="56" max="59" width="14.42578125" customWidth="1"/>
    <col min="60" max="60" width="14.5703125" bestFit="1" customWidth="1"/>
    <col min="61" max="64" width="14.42578125" customWidth="1"/>
    <col min="65" max="66" width="14.5703125" bestFit="1" customWidth="1"/>
    <col min="67" max="71" width="14.42578125" customWidth="1"/>
    <col min="72" max="72" width="14.5703125" bestFit="1" customWidth="1"/>
    <col min="73" max="73" width="24.5703125" customWidth="1"/>
    <col min="74" max="80" width="14.42578125" customWidth="1"/>
    <col min="81" max="82" width="14.5703125" bestFit="1" customWidth="1"/>
    <col min="83" max="83" width="14.42578125" customWidth="1"/>
    <col min="84" max="84" width="14.5703125" bestFit="1" customWidth="1"/>
    <col min="85" max="88" width="14.42578125" customWidth="1"/>
    <col min="89" max="89" width="14.5703125" bestFit="1" customWidth="1"/>
    <col min="90" max="90" width="14.42578125" customWidth="1"/>
    <col min="91" max="93" width="14.5703125" bestFit="1" customWidth="1"/>
    <col min="94" max="94" width="14.42578125" customWidth="1"/>
    <col min="95" max="96" width="15.5703125" customWidth="1"/>
    <col min="97" max="97" width="14.5703125" bestFit="1" customWidth="1"/>
    <col min="98" max="99" width="14.42578125" customWidth="1"/>
    <col min="100" max="100" width="15.140625" customWidth="1"/>
    <col min="101" max="108" width="15.5703125" customWidth="1"/>
    <col min="109" max="109" width="17.5703125" bestFit="1" customWidth="1"/>
    <col min="110" max="110" width="16.7109375" customWidth="1"/>
  </cols>
  <sheetData>
    <row r="1" spans="2:21" ht="14.25" x14ac:dyDescent="0.2">
      <c r="B1" s="130" t="s">
        <v>724</v>
      </c>
    </row>
    <row r="2" spans="2:21" ht="14.25" x14ac:dyDescent="0.2">
      <c r="B2" s="130"/>
    </row>
    <row r="3" spans="2:21" ht="14.25" x14ac:dyDescent="0.2">
      <c r="B3" s="130" t="s">
        <v>725</v>
      </c>
    </row>
    <row r="4" spans="2:21" ht="14.25" x14ac:dyDescent="0.2">
      <c r="B4" s="130" t="s">
        <v>726</v>
      </c>
    </row>
    <row r="5" spans="2:21" ht="14.25" x14ac:dyDescent="0.2">
      <c r="B5" s="130" t="s">
        <v>727</v>
      </c>
    </row>
    <row r="6" spans="2:21" ht="14.25" x14ac:dyDescent="0.2">
      <c r="B6" s="130" t="s">
        <v>728</v>
      </c>
    </row>
    <row r="7" spans="2:21" ht="14.25" x14ac:dyDescent="0.2">
      <c r="B7" s="130"/>
      <c r="P7" s="133" t="s">
        <v>505</v>
      </c>
      <c r="Q7" s="173"/>
      <c r="R7" s="173"/>
      <c r="S7" s="173"/>
      <c r="T7" s="173"/>
      <c r="U7" s="173"/>
    </row>
    <row r="8" spans="2:21" ht="14.25" x14ac:dyDescent="0.2">
      <c r="B8" s="130" t="s">
        <v>510</v>
      </c>
      <c r="P8" s="130"/>
    </row>
    <row r="9" spans="2:21" ht="14.25" x14ac:dyDescent="0.2">
      <c r="B9" s="130" t="s">
        <v>511</v>
      </c>
      <c r="P9" s="137" t="s">
        <v>534</v>
      </c>
      <c r="Q9" s="174"/>
      <c r="R9" s="174"/>
      <c r="S9" s="174"/>
      <c r="T9" s="174"/>
      <c r="U9" s="174"/>
    </row>
    <row r="10" spans="2:21" ht="14.25" x14ac:dyDescent="0.2">
      <c r="B10" s="130" t="s">
        <v>512</v>
      </c>
      <c r="P10" s="130"/>
    </row>
    <row r="11" spans="2:21" ht="14.25" x14ac:dyDescent="0.2">
      <c r="B11" s="130"/>
      <c r="P11" s="155" t="s">
        <v>524</v>
      </c>
      <c r="Q11" s="175"/>
      <c r="R11" s="175"/>
      <c r="S11" s="175"/>
      <c r="T11" s="175"/>
      <c r="U11" s="175"/>
    </row>
    <row r="12" spans="2:21" ht="14.25" x14ac:dyDescent="0.2">
      <c r="B12" s="130" t="s">
        <v>513</v>
      </c>
    </row>
    <row r="13" spans="2:21" ht="14.25" x14ac:dyDescent="0.2">
      <c r="B13" s="130" t="s">
        <v>514</v>
      </c>
    </row>
    <row r="14" spans="2:21" ht="14.25" x14ac:dyDescent="0.2">
      <c r="B14" s="130" t="s">
        <v>515</v>
      </c>
    </row>
    <row r="15" spans="2:21" ht="14.25" x14ac:dyDescent="0.2">
      <c r="B15" s="130" t="s">
        <v>516</v>
      </c>
    </row>
    <row r="17" spans="1:110" s="130" customFormat="1" ht="15" x14ac:dyDescent="0.25">
      <c r="B17" s="138" t="s">
        <v>521</v>
      </c>
      <c r="CN17" s="126"/>
      <c r="CO17" s="126"/>
      <c r="CP17" s="126"/>
      <c r="CQ17" s="126"/>
      <c r="CT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31"/>
    </row>
    <row r="18" spans="1:110" s="126" customFormat="1" ht="15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275" t="s">
        <v>498</v>
      </c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 t="s">
        <v>489</v>
      </c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5"/>
      <c r="CV18" s="275"/>
      <c r="CW18" s="275"/>
      <c r="CX18" s="275"/>
      <c r="CY18" s="275"/>
      <c r="CZ18" s="275"/>
      <c r="DA18" s="275"/>
      <c r="DB18" s="275"/>
      <c r="DC18" s="275"/>
      <c r="DD18" s="199"/>
      <c r="DE18" s="276" t="s">
        <v>258</v>
      </c>
      <c r="DF18" s="277" t="s">
        <v>552</v>
      </c>
    </row>
    <row r="19" spans="1:110" s="126" customFormat="1" ht="36" customHeight="1" x14ac:dyDescent="0.2">
      <c r="A19" s="274" t="s">
        <v>736</v>
      </c>
      <c r="B19" s="273" t="s">
        <v>707</v>
      </c>
      <c r="C19" s="273" t="s">
        <v>705</v>
      </c>
      <c r="D19" s="273" t="s">
        <v>704</v>
      </c>
      <c r="E19" s="273" t="s">
        <v>495</v>
      </c>
      <c r="F19" s="273" t="s">
        <v>729</v>
      </c>
      <c r="G19" s="273"/>
      <c r="H19" s="273"/>
      <c r="I19" s="273" t="s">
        <v>550</v>
      </c>
      <c r="J19" s="198"/>
      <c r="K19" s="271" t="s">
        <v>497</v>
      </c>
      <c r="L19" s="271"/>
      <c r="M19" s="271"/>
      <c r="N19" s="271"/>
      <c r="O19" s="271"/>
      <c r="P19" s="271"/>
      <c r="Q19" s="271" t="s">
        <v>492</v>
      </c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2" t="s">
        <v>717</v>
      </c>
      <c r="AL19" s="271"/>
      <c r="AM19" s="271"/>
      <c r="AN19" s="271"/>
      <c r="AO19" s="271" t="s">
        <v>520</v>
      </c>
      <c r="AP19" s="271"/>
      <c r="AQ19" s="271"/>
      <c r="AR19" s="271" t="s">
        <v>493</v>
      </c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 t="s">
        <v>447</v>
      </c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 t="s">
        <v>459</v>
      </c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 t="s">
        <v>494</v>
      </c>
      <c r="CG19" s="271"/>
      <c r="CH19" s="271"/>
      <c r="CI19" s="271"/>
      <c r="CJ19" s="271"/>
      <c r="CK19" s="271"/>
      <c r="CL19" s="271"/>
      <c r="CM19" s="271" t="s">
        <v>478</v>
      </c>
      <c r="CN19" s="271"/>
      <c r="CO19" s="271"/>
      <c r="CP19" s="271"/>
      <c r="CQ19" s="271" t="s">
        <v>500</v>
      </c>
      <c r="CR19" s="271"/>
      <c r="CS19" s="271"/>
      <c r="CT19" s="271"/>
      <c r="CU19" s="271" t="s">
        <v>480</v>
      </c>
      <c r="CV19" s="271"/>
      <c r="CW19" s="271"/>
      <c r="CX19" s="271"/>
      <c r="CY19" s="271"/>
      <c r="CZ19" s="271"/>
      <c r="DA19" s="271"/>
      <c r="DB19" s="271"/>
      <c r="DC19" s="271"/>
      <c r="DD19" s="271" t="s">
        <v>251</v>
      </c>
      <c r="DE19" s="276"/>
      <c r="DF19" s="276"/>
    </row>
    <row r="20" spans="1:110" s="126" customFormat="1" ht="55.5" customHeight="1" x14ac:dyDescent="0.2">
      <c r="A20" s="274"/>
      <c r="B20" s="273"/>
      <c r="C20" s="273"/>
      <c r="D20" s="273"/>
      <c r="E20" s="273"/>
      <c r="F20" s="273" t="s">
        <v>3</v>
      </c>
      <c r="G20" s="273" t="s">
        <v>706</v>
      </c>
      <c r="H20" s="273"/>
      <c r="I20" s="273"/>
      <c r="J20" s="273" t="s">
        <v>490</v>
      </c>
      <c r="K20" s="271" t="s">
        <v>517</v>
      </c>
      <c r="L20" s="271"/>
      <c r="M20" s="271"/>
      <c r="N20" s="271"/>
      <c r="O20" s="271" t="s">
        <v>71</v>
      </c>
      <c r="P20" s="271"/>
      <c r="Q20" s="271" t="s">
        <v>490</v>
      </c>
      <c r="R20" s="271" t="s">
        <v>733</v>
      </c>
      <c r="S20" s="271"/>
      <c r="T20" s="271"/>
      <c r="U20" s="274" t="s">
        <v>714</v>
      </c>
      <c r="V20" s="274"/>
      <c r="W20" s="274"/>
      <c r="X20" s="274"/>
      <c r="Y20" s="271" t="s">
        <v>715</v>
      </c>
      <c r="Z20" s="271"/>
      <c r="AA20" s="271"/>
      <c r="AB20" s="271"/>
      <c r="AC20" s="271" t="s">
        <v>531</v>
      </c>
      <c r="AD20" s="271"/>
      <c r="AE20" s="271"/>
      <c r="AF20" s="271"/>
      <c r="AG20" s="271" t="s">
        <v>716</v>
      </c>
      <c r="AH20" s="271"/>
      <c r="AI20" s="271"/>
      <c r="AJ20" s="271"/>
      <c r="AK20" s="271" t="s">
        <v>490</v>
      </c>
      <c r="AL20" s="271" t="s">
        <v>718</v>
      </c>
      <c r="AM20" s="271" t="s">
        <v>719</v>
      </c>
      <c r="AN20" s="278" t="s">
        <v>732</v>
      </c>
      <c r="AO20" s="271" t="s">
        <v>490</v>
      </c>
      <c r="AP20" s="271" t="s">
        <v>430</v>
      </c>
      <c r="AQ20" s="271" t="s">
        <v>491</v>
      </c>
      <c r="AR20" s="271" t="s">
        <v>490</v>
      </c>
      <c r="AS20" s="271" t="s">
        <v>432</v>
      </c>
      <c r="AT20" s="271"/>
      <c r="AU20" s="271"/>
      <c r="AV20" s="271"/>
      <c r="AW20" s="271"/>
      <c r="AX20" s="271" t="s">
        <v>437</v>
      </c>
      <c r="AY20" s="271"/>
      <c r="AZ20" s="271"/>
      <c r="BA20" s="271" t="s">
        <v>440</v>
      </c>
      <c r="BB20" s="271"/>
      <c r="BC20" s="271"/>
      <c r="BD20" s="271" t="s">
        <v>443</v>
      </c>
      <c r="BE20" s="271"/>
      <c r="BF20" s="271"/>
      <c r="BG20" s="272" t="s">
        <v>446</v>
      </c>
      <c r="BH20" s="271" t="s">
        <v>490</v>
      </c>
      <c r="BI20" s="271" t="s">
        <v>448</v>
      </c>
      <c r="BJ20" s="271" t="s">
        <v>449</v>
      </c>
      <c r="BK20" s="271" t="s">
        <v>450</v>
      </c>
      <c r="BL20" s="271" t="s">
        <v>451</v>
      </c>
      <c r="BM20" s="271" t="s">
        <v>452</v>
      </c>
      <c r="BN20" s="271" t="s">
        <v>720</v>
      </c>
      <c r="BO20" s="271" t="s">
        <v>454</v>
      </c>
      <c r="BP20" s="271" t="s">
        <v>455</v>
      </c>
      <c r="BQ20" s="271" t="s">
        <v>456</v>
      </c>
      <c r="BR20" s="271" t="s">
        <v>457</v>
      </c>
      <c r="BS20" s="271" t="s">
        <v>458</v>
      </c>
      <c r="BT20" s="271" t="s">
        <v>490</v>
      </c>
      <c r="BU20" s="271" t="s">
        <v>721</v>
      </c>
      <c r="BV20" s="271" t="s">
        <v>461</v>
      </c>
      <c r="BW20" s="271" t="s">
        <v>462</v>
      </c>
      <c r="BX20" s="271" t="s">
        <v>463</v>
      </c>
      <c r="BY20" s="271" t="s">
        <v>464</v>
      </c>
      <c r="BZ20" s="271" t="s">
        <v>465</v>
      </c>
      <c r="CA20" s="271" t="s">
        <v>466</v>
      </c>
      <c r="CB20" s="271" t="s">
        <v>467</v>
      </c>
      <c r="CC20" s="271" t="s">
        <v>468</v>
      </c>
      <c r="CD20" s="271" t="s">
        <v>469</v>
      </c>
      <c r="CE20" s="271" t="s">
        <v>470</v>
      </c>
      <c r="CF20" s="271" t="s">
        <v>490</v>
      </c>
      <c r="CG20" s="271" t="s">
        <v>499</v>
      </c>
      <c r="CH20" s="271" t="s">
        <v>471</v>
      </c>
      <c r="CI20" s="271" t="s">
        <v>472</v>
      </c>
      <c r="CJ20" s="271" t="s">
        <v>473</v>
      </c>
      <c r="CK20" s="271" t="s">
        <v>474</v>
      </c>
      <c r="CL20" s="271" t="s">
        <v>475</v>
      </c>
      <c r="CM20" s="271" t="s">
        <v>490</v>
      </c>
      <c r="CN20" s="271" t="s">
        <v>479</v>
      </c>
      <c r="CO20" s="271" t="s">
        <v>476</v>
      </c>
      <c r="CP20" s="271" t="s">
        <v>477</v>
      </c>
      <c r="CQ20" s="271" t="s">
        <v>490</v>
      </c>
      <c r="CR20" s="271" t="s">
        <v>517</v>
      </c>
      <c r="CS20" s="271" t="s">
        <v>71</v>
      </c>
      <c r="CT20" s="271"/>
      <c r="CU20" s="271" t="s">
        <v>490</v>
      </c>
      <c r="CV20" s="271" t="s">
        <v>481</v>
      </c>
      <c r="CW20" s="271" t="s">
        <v>482</v>
      </c>
      <c r="CX20" s="271" t="s">
        <v>483</v>
      </c>
      <c r="CY20" s="271" t="s">
        <v>484</v>
      </c>
      <c r="CZ20" s="271" t="s">
        <v>485</v>
      </c>
      <c r="DA20" s="271" t="s">
        <v>486</v>
      </c>
      <c r="DB20" s="271" t="s">
        <v>487</v>
      </c>
      <c r="DC20" s="271" t="s">
        <v>722</v>
      </c>
      <c r="DD20" s="271"/>
      <c r="DE20" s="276"/>
      <c r="DF20" s="276"/>
    </row>
    <row r="21" spans="1:110" s="171" customFormat="1" ht="135" x14ac:dyDescent="0.2">
      <c r="A21" s="274"/>
      <c r="B21" s="273"/>
      <c r="C21" s="273"/>
      <c r="D21" s="273"/>
      <c r="E21" s="273"/>
      <c r="F21" s="273"/>
      <c r="G21" s="198" t="s">
        <v>730</v>
      </c>
      <c r="H21" s="198" t="s">
        <v>731</v>
      </c>
      <c r="I21" s="273"/>
      <c r="J21" s="273"/>
      <c r="K21" s="170" t="s">
        <v>490</v>
      </c>
      <c r="L21" s="197" t="s">
        <v>426</v>
      </c>
      <c r="M21" s="197" t="s">
        <v>427</v>
      </c>
      <c r="N21" s="197" t="s">
        <v>428</v>
      </c>
      <c r="O21" s="170" t="s">
        <v>490</v>
      </c>
      <c r="P21" s="197" t="s">
        <v>429</v>
      </c>
      <c r="Q21" s="271"/>
      <c r="R21" s="170" t="s">
        <v>490</v>
      </c>
      <c r="S21" s="197" t="s">
        <v>430</v>
      </c>
      <c r="T21" s="197" t="s">
        <v>537</v>
      </c>
      <c r="U21" s="170" t="s">
        <v>490</v>
      </c>
      <c r="V21" s="197" t="s">
        <v>430</v>
      </c>
      <c r="W21" s="197" t="s">
        <v>491</v>
      </c>
      <c r="X21" s="197" t="s">
        <v>431</v>
      </c>
      <c r="Y21" s="170" t="s">
        <v>490</v>
      </c>
      <c r="Z21" s="197" t="s">
        <v>430</v>
      </c>
      <c r="AA21" s="197" t="s">
        <v>491</v>
      </c>
      <c r="AB21" s="197" t="s">
        <v>431</v>
      </c>
      <c r="AC21" s="170" t="s">
        <v>490</v>
      </c>
      <c r="AD21" s="197" t="s">
        <v>430</v>
      </c>
      <c r="AE21" s="197" t="s">
        <v>491</v>
      </c>
      <c r="AF21" s="197" t="s">
        <v>431</v>
      </c>
      <c r="AG21" s="170" t="s">
        <v>490</v>
      </c>
      <c r="AH21" s="197" t="s">
        <v>430</v>
      </c>
      <c r="AI21" s="197" t="s">
        <v>491</v>
      </c>
      <c r="AJ21" s="197" t="s">
        <v>431</v>
      </c>
      <c r="AK21" s="271"/>
      <c r="AL21" s="271"/>
      <c r="AM21" s="271"/>
      <c r="AN21" s="279"/>
      <c r="AO21" s="271"/>
      <c r="AP21" s="271"/>
      <c r="AQ21" s="271"/>
      <c r="AR21" s="271"/>
      <c r="AS21" s="170" t="s">
        <v>490</v>
      </c>
      <c r="AT21" s="197" t="s">
        <v>433</v>
      </c>
      <c r="AU21" s="197" t="s">
        <v>434</v>
      </c>
      <c r="AV21" s="197" t="s">
        <v>435</v>
      </c>
      <c r="AW21" s="197" t="s">
        <v>436</v>
      </c>
      <c r="AX21" s="170" t="s">
        <v>490</v>
      </c>
      <c r="AY21" s="197" t="s">
        <v>438</v>
      </c>
      <c r="AZ21" s="197" t="s">
        <v>439</v>
      </c>
      <c r="BA21" s="170" t="s">
        <v>490</v>
      </c>
      <c r="BB21" s="197" t="s">
        <v>441</v>
      </c>
      <c r="BC21" s="197" t="s">
        <v>442</v>
      </c>
      <c r="BD21" s="170" t="s">
        <v>490</v>
      </c>
      <c r="BE21" s="197" t="s">
        <v>444</v>
      </c>
      <c r="BF21" s="197" t="s">
        <v>445</v>
      </c>
      <c r="BG21" s="272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170" t="s">
        <v>30</v>
      </c>
      <c r="CT21" s="197" t="s">
        <v>429</v>
      </c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6"/>
      <c r="DF21" s="276"/>
    </row>
    <row r="22" spans="1:110" s="171" customFormat="1" ht="15" x14ac:dyDescent="0.2">
      <c r="A22" s="185">
        <v>1</v>
      </c>
      <c r="B22" s="185">
        <v>2</v>
      </c>
      <c r="C22" s="185">
        <v>3</v>
      </c>
      <c r="D22" s="185">
        <v>4</v>
      </c>
      <c r="E22" s="185">
        <v>5</v>
      </c>
      <c r="F22" s="185">
        <v>6</v>
      </c>
      <c r="G22" s="185">
        <v>7</v>
      </c>
      <c r="H22" s="185">
        <v>8</v>
      </c>
      <c r="I22" s="185">
        <v>9</v>
      </c>
      <c r="J22" s="185">
        <v>10</v>
      </c>
      <c r="K22" s="185">
        <v>11</v>
      </c>
      <c r="L22" s="185">
        <v>12</v>
      </c>
      <c r="M22" s="185">
        <v>13</v>
      </c>
      <c r="N22" s="185">
        <v>14</v>
      </c>
      <c r="O22" s="185">
        <v>15</v>
      </c>
      <c r="P22" s="185">
        <v>16</v>
      </c>
      <c r="Q22" s="185">
        <v>17</v>
      </c>
      <c r="R22" s="185">
        <v>18</v>
      </c>
      <c r="S22" s="185">
        <v>19</v>
      </c>
      <c r="T22" s="185">
        <v>20</v>
      </c>
      <c r="U22" s="185">
        <v>21</v>
      </c>
      <c r="V22" s="185">
        <v>22</v>
      </c>
      <c r="W22" s="185">
        <v>23</v>
      </c>
      <c r="X22" s="185">
        <v>24</v>
      </c>
      <c r="Y22" s="185">
        <v>25</v>
      </c>
      <c r="Z22" s="185">
        <v>26</v>
      </c>
      <c r="AA22" s="185">
        <v>27</v>
      </c>
      <c r="AB22" s="185">
        <v>28</v>
      </c>
      <c r="AC22" s="185">
        <v>29</v>
      </c>
      <c r="AD22" s="185">
        <v>30</v>
      </c>
      <c r="AE22" s="185">
        <v>31</v>
      </c>
      <c r="AF22" s="185">
        <v>32</v>
      </c>
      <c r="AG22" s="185">
        <v>33</v>
      </c>
      <c r="AH22" s="185">
        <v>34</v>
      </c>
      <c r="AI22" s="185">
        <v>35</v>
      </c>
      <c r="AJ22" s="185">
        <v>36</v>
      </c>
      <c r="AK22" s="185">
        <v>37</v>
      </c>
      <c r="AL22" s="185">
        <v>38</v>
      </c>
      <c r="AM22" s="185">
        <v>39</v>
      </c>
      <c r="AN22" s="185">
        <v>40</v>
      </c>
      <c r="AO22" s="185">
        <v>41</v>
      </c>
      <c r="AP22" s="185">
        <v>42</v>
      </c>
      <c r="AQ22" s="185">
        <v>43</v>
      </c>
      <c r="AR22" s="185">
        <v>44</v>
      </c>
      <c r="AS22" s="185">
        <v>45</v>
      </c>
      <c r="AT22" s="185">
        <v>46</v>
      </c>
      <c r="AU22" s="185">
        <v>47</v>
      </c>
      <c r="AV22" s="185">
        <v>48</v>
      </c>
      <c r="AW22" s="185">
        <v>49</v>
      </c>
      <c r="AX22" s="185">
        <v>50</v>
      </c>
      <c r="AY22" s="185">
        <v>51</v>
      </c>
      <c r="AZ22" s="185">
        <v>52</v>
      </c>
      <c r="BA22" s="185">
        <v>53</v>
      </c>
      <c r="BB22" s="185">
        <v>54</v>
      </c>
      <c r="BC22" s="185">
        <v>55</v>
      </c>
      <c r="BD22" s="185">
        <v>56</v>
      </c>
      <c r="BE22" s="185">
        <v>57</v>
      </c>
      <c r="BF22" s="185">
        <v>58</v>
      </c>
      <c r="BG22" s="185">
        <v>59</v>
      </c>
      <c r="BH22" s="185">
        <v>60</v>
      </c>
      <c r="BI22" s="185">
        <v>61</v>
      </c>
      <c r="BJ22" s="185">
        <v>62</v>
      </c>
      <c r="BK22" s="185">
        <v>63</v>
      </c>
      <c r="BL22" s="185">
        <v>64</v>
      </c>
      <c r="BM22" s="185">
        <v>65</v>
      </c>
      <c r="BN22" s="185">
        <v>66</v>
      </c>
      <c r="BO22" s="185">
        <v>67</v>
      </c>
      <c r="BP22" s="185">
        <v>68</v>
      </c>
      <c r="BQ22" s="185">
        <v>69</v>
      </c>
      <c r="BR22" s="185">
        <v>70</v>
      </c>
      <c r="BS22" s="185">
        <v>71</v>
      </c>
      <c r="BT22" s="185">
        <v>72</v>
      </c>
      <c r="BU22" s="185">
        <v>73</v>
      </c>
      <c r="BV22" s="185">
        <v>74</v>
      </c>
      <c r="BW22" s="185">
        <v>75</v>
      </c>
      <c r="BX22" s="185">
        <v>76</v>
      </c>
      <c r="BY22" s="185">
        <v>77</v>
      </c>
      <c r="BZ22" s="185">
        <v>78</v>
      </c>
      <c r="CA22" s="185">
        <v>79</v>
      </c>
      <c r="CB22" s="185">
        <v>80</v>
      </c>
      <c r="CC22" s="185">
        <v>81</v>
      </c>
      <c r="CD22" s="185">
        <v>82</v>
      </c>
      <c r="CE22" s="185">
        <v>83</v>
      </c>
      <c r="CF22" s="185">
        <v>84</v>
      </c>
      <c r="CG22" s="185">
        <v>85</v>
      </c>
      <c r="CH22" s="185">
        <v>86</v>
      </c>
      <c r="CI22" s="185">
        <v>87</v>
      </c>
      <c r="CJ22" s="185">
        <v>88</v>
      </c>
      <c r="CK22" s="185">
        <v>89</v>
      </c>
      <c r="CL22" s="185">
        <v>90</v>
      </c>
      <c r="CM22" s="185">
        <v>91</v>
      </c>
      <c r="CN22" s="185">
        <v>92</v>
      </c>
      <c r="CO22" s="185">
        <v>93</v>
      </c>
      <c r="CP22" s="185">
        <v>94</v>
      </c>
      <c r="CQ22" s="185">
        <v>95</v>
      </c>
      <c r="CR22" s="185">
        <v>96</v>
      </c>
      <c r="CS22" s="185">
        <v>97</v>
      </c>
      <c r="CT22" s="185">
        <v>98</v>
      </c>
      <c r="CU22" s="185">
        <v>99</v>
      </c>
      <c r="CV22" s="185">
        <v>100</v>
      </c>
      <c r="CW22" s="185">
        <v>101</v>
      </c>
      <c r="CX22" s="185">
        <v>102</v>
      </c>
      <c r="CY22" s="185">
        <v>103</v>
      </c>
      <c r="CZ22" s="185">
        <v>104</v>
      </c>
      <c r="DA22" s="185">
        <v>105</v>
      </c>
      <c r="DB22" s="185">
        <v>106</v>
      </c>
      <c r="DC22" s="185">
        <v>107</v>
      </c>
      <c r="DD22" s="185">
        <v>108</v>
      </c>
      <c r="DE22" s="185">
        <v>109</v>
      </c>
      <c r="DF22" s="185">
        <v>110</v>
      </c>
    </row>
    <row r="23" spans="1:110" s="126" customFormat="1" ht="28.5" x14ac:dyDescent="0.2">
      <c r="A23" s="186">
        <v>611</v>
      </c>
      <c r="B23" s="187" t="s">
        <v>696</v>
      </c>
      <c r="C23" s="188" t="s">
        <v>692</v>
      </c>
      <c r="D23" s="188" t="s">
        <v>693</v>
      </c>
      <c r="E23" s="188"/>
      <c r="F23" s="188"/>
      <c r="G23" s="188"/>
      <c r="H23" s="188"/>
      <c r="I23" s="188">
        <v>2920</v>
      </c>
      <c r="J23" s="176">
        <f>K23+O23</f>
        <v>868000</v>
      </c>
      <c r="K23" s="177">
        <f>L23/M23*N23</f>
        <v>666666.66666666663</v>
      </c>
      <c r="L23" s="190">
        <v>1000000</v>
      </c>
      <c r="M23" s="191">
        <v>3000</v>
      </c>
      <c r="N23" s="191">
        <v>2000</v>
      </c>
      <c r="O23" s="178">
        <f t="shared" ref="O23:O31" si="0">K23*P23</f>
        <v>201333.33333333331</v>
      </c>
      <c r="P23" s="192">
        <v>0.30199999999999999</v>
      </c>
      <c r="Q23" s="178">
        <f>R23+U23+Y23+AC23+AG23</f>
        <v>31001000</v>
      </c>
      <c r="R23" s="178">
        <f t="shared" ref="R23:R31" si="1">S23*T23</f>
        <v>1000000</v>
      </c>
      <c r="S23" s="191">
        <v>1</v>
      </c>
      <c r="T23" s="189">
        <v>1000000</v>
      </c>
      <c r="U23" s="179">
        <f>IF(X23=0,0,V23*W23/X23)</f>
        <v>30000000</v>
      </c>
      <c r="V23" s="191">
        <v>150</v>
      </c>
      <c r="W23" s="191">
        <v>200000</v>
      </c>
      <c r="X23" s="191">
        <v>1</v>
      </c>
      <c r="Y23" s="179">
        <f>IF(AB23=0,0,Z23*AA23/AB23)</f>
        <v>0</v>
      </c>
      <c r="Z23" s="191">
        <v>0</v>
      </c>
      <c r="AA23" s="191">
        <v>0</v>
      </c>
      <c r="AB23" s="191">
        <v>0</v>
      </c>
      <c r="AC23" s="179">
        <f>IF(AF23=0,0,AD23*AE23/AF23)</f>
        <v>1000</v>
      </c>
      <c r="AD23" s="191">
        <v>50</v>
      </c>
      <c r="AE23" s="191">
        <v>20</v>
      </c>
      <c r="AF23" s="191">
        <v>1</v>
      </c>
      <c r="AG23" s="179">
        <f>IF(AJ23=0,0,AH23*AI23/AJ23)</f>
        <v>0</v>
      </c>
      <c r="AH23" s="191">
        <v>0</v>
      </c>
      <c r="AI23" s="191">
        <v>0</v>
      </c>
      <c r="AJ23" s="191">
        <v>0</v>
      </c>
      <c r="AK23" s="179">
        <f t="shared" ref="AK23:AK31" si="2">AL23+AM23+AN23</f>
        <v>0</v>
      </c>
      <c r="AL23" s="191"/>
      <c r="AM23" s="191"/>
      <c r="AN23" s="191"/>
      <c r="AO23" s="179">
        <f>AP23*AQ23</f>
        <v>57000</v>
      </c>
      <c r="AP23" s="191">
        <v>1</v>
      </c>
      <c r="AQ23" s="191">
        <v>57000</v>
      </c>
      <c r="AR23" s="177">
        <f>AS23+AX23+BA23+BD23+BG23</f>
        <v>4400</v>
      </c>
      <c r="AS23" s="177">
        <f>(AT23*AU23+AV23*AW23)*(1-BG23)</f>
        <v>2000</v>
      </c>
      <c r="AT23" s="189">
        <v>100</v>
      </c>
      <c r="AU23" s="189">
        <v>10</v>
      </c>
      <c r="AV23" s="189">
        <v>100</v>
      </c>
      <c r="AW23" s="189">
        <v>10</v>
      </c>
      <c r="AX23" s="177">
        <f>AY23*AZ23*(1-BG23)</f>
        <v>1000</v>
      </c>
      <c r="AY23" s="189">
        <v>100</v>
      </c>
      <c r="AZ23" s="189">
        <v>10</v>
      </c>
      <c r="BA23" s="177">
        <f>BB23*BC23*0.5*(1-BG23)</f>
        <v>500</v>
      </c>
      <c r="BB23" s="189">
        <v>100</v>
      </c>
      <c r="BC23" s="189">
        <v>10</v>
      </c>
      <c r="BD23" s="179">
        <f>BE23*BF23*0.9*(1-BG23)</f>
        <v>900</v>
      </c>
      <c r="BE23" s="191">
        <v>100</v>
      </c>
      <c r="BF23" s="191">
        <v>10</v>
      </c>
      <c r="BG23" s="193">
        <v>0</v>
      </c>
      <c r="BH23" s="179">
        <f>BI23+BJ23+BK23+BL23+BM23+BN23+BO23+BP23+BQ23+BR23+BS23</f>
        <v>475000</v>
      </c>
      <c r="BI23" s="191">
        <v>0</v>
      </c>
      <c r="BJ23" s="191">
        <v>50000</v>
      </c>
      <c r="BK23" s="191">
        <v>0</v>
      </c>
      <c r="BL23" s="191">
        <v>15000</v>
      </c>
      <c r="BM23" s="191">
        <v>200000</v>
      </c>
      <c r="BN23" s="191">
        <v>200000</v>
      </c>
      <c r="BO23" s="191">
        <v>0</v>
      </c>
      <c r="BP23" s="191">
        <v>0</v>
      </c>
      <c r="BQ23" s="191">
        <v>10000</v>
      </c>
      <c r="BR23" s="191">
        <v>0</v>
      </c>
      <c r="BS23" s="191">
        <v>0</v>
      </c>
      <c r="BT23" s="179">
        <f>BU23+BV23+BW23+BX23+BY23+BZ23+CA23+CB23+CC23+CD23+CE23</f>
        <v>530000</v>
      </c>
      <c r="BU23" s="191">
        <v>100000</v>
      </c>
      <c r="BV23" s="191">
        <v>0</v>
      </c>
      <c r="BW23" s="191">
        <v>0</v>
      </c>
      <c r="BX23" s="191">
        <v>0</v>
      </c>
      <c r="BY23" s="191">
        <v>0</v>
      </c>
      <c r="BZ23" s="191">
        <v>0</v>
      </c>
      <c r="CA23" s="191">
        <v>0</v>
      </c>
      <c r="CB23" s="191">
        <v>30000</v>
      </c>
      <c r="CC23" s="191">
        <v>100000</v>
      </c>
      <c r="CD23" s="191">
        <v>300000</v>
      </c>
      <c r="CE23" s="191">
        <v>0</v>
      </c>
      <c r="CF23" s="179">
        <f>CG23+CH23+CI23+CJ23+CK23+CL23</f>
        <v>200100</v>
      </c>
      <c r="CG23" s="191">
        <v>100</v>
      </c>
      <c r="CH23" s="191">
        <v>50000</v>
      </c>
      <c r="CI23" s="191">
        <v>50000</v>
      </c>
      <c r="CJ23" s="191">
        <v>0</v>
      </c>
      <c r="CK23" s="191">
        <v>100000</v>
      </c>
      <c r="CL23" s="191">
        <v>0</v>
      </c>
      <c r="CM23" s="179">
        <f>CN23+CO23+CP23</f>
        <v>200000</v>
      </c>
      <c r="CN23" s="191">
        <v>100000</v>
      </c>
      <c r="CO23" s="191">
        <v>100000</v>
      </c>
      <c r="CP23" s="191">
        <v>0</v>
      </c>
      <c r="CQ23" s="178">
        <f>CR23+CS23</f>
        <v>651000</v>
      </c>
      <c r="CR23" s="189">
        <v>500000</v>
      </c>
      <c r="CS23" s="179">
        <f t="shared" ref="CS23:CS31" si="3">CR23*CT23</f>
        <v>151000</v>
      </c>
      <c r="CT23" s="192">
        <v>0.30199999999999999</v>
      </c>
      <c r="CU23" s="179">
        <f>CV23+CW23+CX23+CY23+CZ23+DA23+DB23+DC23</f>
        <v>25000</v>
      </c>
      <c r="CV23" s="191">
        <v>0</v>
      </c>
      <c r="CW23" s="191">
        <v>0</v>
      </c>
      <c r="CX23" s="191">
        <v>0</v>
      </c>
      <c r="CY23" s="191">
        <v>0</v>
      </c>
      <c r="CZ23" s="191">
        <v>0</v>
      </c>
      <c r="DA23" s="191">
        <v>25000</v>
      </c>
      <c r="DB23" s="191">
        <v>0</v>
      </c>
      <c r="DC23" s="191">
        <v>0</v>
      </c>
      <c r="DD23" s="191">
        <v>100</v>
      </c>
      <c r="DE23" s="178">
        <f t="shared" ref="DE23:DE31" si="4">J23+Q23+AK23+AO23+AR23+BH23+BT23+CF23+CM23+CQ23+CU23+DD23</f>
        <v>34011600</v>
      </c>
      <c r="DF23" s="178">
        <f>DE23/I23</f>
        <v>11647.808219178081</v>
      </c>
    </row>
    <row r="24" spans="1:110" s="126" customFormat="1" ht="42.75" x14ac:dyDescent="0.2">
      <c r="A24" s="186">
        <v>611</v>
      </c>
      <c r="B24" s="187" t="s">
        <v>697</v>
      </c>
      <c r="C24" s="188" t="s">
        <v>692</v>
      </c>
      <c r="D24" s="188" t="s">
        <v>708</v>
      </c>
      <c r="E24" s="188"/>
      <c r="F24" s="188"/>
      <c r="G24" s="188"/>
      <c r="H24" s="188"/>
      <c r="I24" s="188"/>
      <c r="J24" s="176">
        <f t="shared" ref="J24:J31" si="5">K24+O24</f>
        <v>0</v>
      </c>
      <c r="K24" s="179"/>
      <c r="L24" s="191"/>
      <c r="M24" s="191"/>
      <c r="N24" s="191"/>
      <c r="O24" s="178">
        <f t="shared" si="0"/>
        <v>0</v>
      </c>
      <c r="P24" s="193"/>
      <c r="Q24" s="179">
        <f t="shared" ref="Q24:Q31" si="6">R24+U24+Y24+AC24+AG24</f>
        <v>0</v>
      </c>
      <c r="R24" s="178">
        <f t="shared" si="1"/>
        <v>0</v>
      </c>
      <c r="S24" s="191"/>
      <c r="T24" s="191"/>
      <c r="U24" s="179">
        <f t="shared" ref="U24:U31" si="7">IF(X24=0,0,V24*W24/X24)</f>
        <v>0</v>
      </c>
      <c r="V24" s="191"/>
      <c r="W24" s="191"/>
      <c r="X24" s="191"/>
      <c r="Y24" s="179">
        <f t="shared" ref="Y24:Y31" si="8">IF(AB24=0,0,Z24*AA24/AB24)</f>
        <v>0</v>
      </c>
      <c r="Z24" s="191"/>
      <c r="AA24" s="191"/>
      <c r="AB24" s="191"/>
      <c r="AC24" s="179">
        <f t="shared" ref="AC24:AC31" si="9">IF(AF24=0,0,AD24*AE24/AF24)</f>
        <v>0</v>
      </c>
      <c r="AD24" s="191"/>
      <c r="AE24" s="191"/>
      <c r="AF24" s="191"/>
      <c r="AG24" s="179">
        <f t="shared" ref="AG24:AG31" si="10">IF(AJ24=0,0,AH24*AI24/AJ24)</f>
        <v>0</v>
      </c>
      <c r="AH24" s="191"/>
      <c r="AI24" s="191"/>
      <c r="AJ24" s="191"/>
      <c r="AK24" s="179">
        <f t="shared" si="2"/>
        <v>0</v>
      </c>
      <c r="AL24" s="191"/>
      <c r="AM24" s="191"/>
      <c r="AN24" s="191"/>
      <c r="AO24" s="179">
        <f t="shared" ref="AO24:AO31" si="11">AP24*AQ24</f>
        <v>0</v>
      </c>
      <c r="AP24" s="191"/>
      <c r="AQ24" s="191"/>
      <c r="AR24" s="177">
        <f t="shared" ref="AR24:AR31" si="12">AS24+AX24+BA24+BD24+BG24</f>
        <v>0</v>
      </c>
      <c r="AS24" s="177">
        <f t="shared" ref="AS24:AS31" si="13">(AT24*AU24+AV24*AW24)*(1-BG24)</f>
        <v>0</v>
      </c>
      <c r="AT24" s="191"/>
      <c r="AU24" s="191"/>
      <c r="AV24" s="191"/>
      <c r="AW24" s="191"/>
      <c r="AX24" s="177">
        <f t="shared" ref="AX24:AX31" si="14">AY24*AZ24*(1-BG24)</f>
        <v>0</v>
      </c>
      <c r="AY24" s="191"/>
      <c r="AZ24" s="191"/>
      <c r="BA24" s="177">
        <f t="shared" ref="BA24:BA31" si="15">BB24*BC24*0.5*(1-BG24)</f>
        <v>0</v>
      </c>
      <c r="BB24" s="191"/>
      <c r="BC24" s="191"/>
      <c r="BD24" s="179">
        <f t="shared" ref="BD24:BD31" si="16">BE24*BF24*0.9*(1-BG24)</f>
        <v>0</v>
      </c>
      <c r="BE24" s="191"/>
      <c r="BF24" s="191"/>
      <c r="BG24" s="193"/>
      <c r="BH24" s="179">
        <f t="shared" ref="BH24:BH31" si="17">BI24+BJ24+BK24+BL24+BM24+BN24+BO24+BP24+BQ24+BR24+BS24</f>
        <v>0</v>
      </c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79">
        <f t="shared" ref="BT24:BT31" si="18">BU24+BV24+BW24+BX24+BY24+BZ24+CA24+CB24+CC24+CD24+CE24</f>
        <v>0</v>
      </c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79">
        <f t="shared" ref="CF24:CF31" si="19">CH24+CI24+CJ24+CK24+CL24</f>
        <v>0</v>
      </c>
      <c r="CG24" s="191"/>
      <c r="CH24" s="191"/>
      <c r="CI24" s="191"/>
      <c r="CJ24" s="191"/>
      <c r="CK24" s="191"/>
      <c r="CL24" s="191"/>
      <c r="CM24" s="179">
        <f t="shared" ref="CM24:CM31" si="20">CN24+CO24+CP24</f>
        <v>0</v>
      </c>
      <c r="CN24" s="191"/>
      <c r="CO24" s="191"/>
      <c r="CP24" s="191"/>
      <c r="CQ24" s="178">
        <f t="shared" ref="CQ24:CQ31" si="21">CR24+CS24</f>
        <v>0</v>
      </c>
      <c r="CR24" s="191"/>
      <c r="CS24" s="179">
        <f t="shared" si="3"/>
        <v>0</v>
      </c>
      <c r="CT24" s="191"/>
      <c r="CU24" s="179">
        <f t="shared" ref="CU24:CU31" si="22">CV24+CW24+CX24+CY24+CZ24+DA24+DB24+DC24</f>
        <v>0</v>
      </c>
      <c r="CV24" s="191"/>
      <c r="CW24" s="191"/>
      <c r="CX24" s="191"/>
      <c r="CY24" s="191"/>
      <c r="CZ24" s="191"/>
      <c r="DA24" s="191"/>
      <c r="DB24" s="191"/>
      <c r="DC24" s="191"/>
      <c r="DD24" s="191"/>
      <c r="DE24" s="178">
        <f t="shared" si="4"/>
        <v>0</v>
      </c>
      <c r="DF24" s="178" t="e">
        <f t="shared" ref="DF24:DF30" si="23">DE24/I24</f>
        <v>#DIV/0!</v>
      </c>
    </row>
    <row r="25" spans="1:110" s="126" customFormat="1" ht="42.75" x14ac:dyDescent="0.2">
      <c r="A25" s="186">
        <v>611</v>
      </c>
      <c r="B25" s="187" t="s">
        <v>698</v>
      </c>
      <c r="C25" s="188" t="s">
        <v>692</v>
      </c>
      <c r="D25" s="188" t="s">
        <v>709</v>
      </c>
      <c r="E25" s="188"/>
      <c r="F25" s="188"/>
      <c r="G25" s="188"/>
      <c r="H25" s="188"/>
      <c r="I25" s="188"/>
      <c r="J25" s="176">
        <f t="shared" si="5"/>
        <v>0</v>
      </c>
      <c r="K25" s="179"/>
      <c r="L25" s="191"/>
      <c r="M25" s="191"/>
      <c r="N25" s="191"/>
      <c r="O25" s="178">
        <f t="shared" si="0"/>
        <v>0</v>
      </c>
      <c r="P25" s="193"/>
      <c r="Q25" s="179">
        <f t="shared" si="6"/>
        <v>0</v>
      </c>
      <c r="R25" s="178">
        <f t="shared" si="1"/>
        <v>0</v>
      </c>
      <c r="S25" s="191"/>
      <c r="T25" s="191"/>
      <c r="U25" s="179">
        <f t="shared" si="7"/>
        <v>0</v>
      </c>
      <c r="V25" s="191"/>
      <c r="W25" s="191"/>
      <c r="X25" s="191"/>
      <c r="Y25" s="179">
        <f t="shared" si="8"/>
        <v>0</v>
      </c>
      <c r="Z25" s="191"/>
      <c r="AA25" s="191"/>
      <c r="AB25" s="191"/>
      <c r="AC25" s="179">
        <f t="shared" si="9"/>
        <v>0</v>
      </c>
      <c r="AD25" s="191"/>
      <c r="AE25" s="191"/>
      <c r="AF25" s="191"/>
      <c r="AG25" s="179">
        <f t="shared" si="10"/>
        <v>0</v>
      </c>
      <c r="AH25" s="191"/>
      <c r="AI25" s="191"/>
      <c r="AJ25" s="191"/>
      <c r="AK25" s="179">
        <f t="shared" si="2"/>
        <v>0</v>
      </c>
      <c r="AL25" s="191"/>
      <c r="AM25" s="191"/>
      <c r="AN25" s="191"/>
      <c r="AO25" s="179">
        <f t="shared" si="11"/>
        <v>0</v>
      </c>
      <c r="AP25" s="191"/>
      <c r="AQ25" s="191"/>
      <c r="AR25" s="177">
        <f t="shared" si="12"/>
        <v>0</v>
      </c>
      <c r="AS25" s="177">
        <f t="shared" si="13"/>
        <v>0</v>
      </c>
      <c r="AT25" s="191"/>
      <c r="AU25" s="191"/>
      <c r="AV25" s="191"/>
      <c r="AW25" s="191"/>
      <c r="AX25" s="177">
        <f t="shared" si="14"/>
        <v>0</v>
      </c>
      <c r="AY25" s="191"/>
      <c r="AZ25" s="191"/>
      <c r="BA25" s="177">
        <f t="shared" si="15"/>
        <v>0</v>
      </c>
      <c r="BB25" s="191"/>
      <c r="BC25" s="191"/>
      <c r="BD25" s="179">
        <f t="shared" si="16"/>
        <v>0</v>
      </c>
      <c r="BE25" s="191"/>
      <c r="BF25" s="191"/>
      <c r="BG25" s="193"/>
      <c r="BH25" s="179">
        <f t="shared" si="17"/>
        <v>0</v>
      </c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79">
        <f t="shared" si="18"/>
        <v>0</v>
      </c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79">
        <f t="shared" si="19"/>
        <v>0</v>
      </c>
      <c r="CG25" s="191"/>
      <c r="CH25" s="191"/>
      <c r="CI25" s="191"/>
      <c r="CJ25" s="191"/>
      <c r="CK25" s="191"/>
      <c r="CL25" s="191"/>
      <c r="CM25" s="179">
        <f t="shared" si="20"/>
        <v>0</v>
      </c>
      <c r="CN25" s="191"/>
      <c r="CO25" s="191"/>
      <c r="CP25" s="191"/>
      <c r="CQ25" s="178">
        <f t="shared" si="21"/>
        <v>0</v>
      </c>
      <c r="CR25" s="191"/>
      <c r="CS25" s="179">
        <f t="shared" si="3"/>
        <v>0</v>
      </c>
      <c r="CT25" s="191"/>
      <c r="CU25" s="179">
        <f t="shared" si="22"/>
        <v>0</v>
      </c>
      <c r="CV25" s="191"/>
      <c r="CW25" s="191"/>
      <c r="CX25" s="191"/>
      <c r="CY25" s="191"/>
      <c r="CZ25" s="191"/>
      <c r="DA25" s="191"/>
      <c r="DB25" s="191"/>
      <c r="DC25" s="191"/>
      <c r="DD25" s="191"/>
      <c r="DE25" s="178">
        <f t="shared" si="4"/>
        <v>0</v>
      </c>
      <c r="DF25" s="178" t="e">
        <f t="shared" si="23"/>
        <v>#DIV/0!</v>
      </c>
    </row>
    <row r="26" spans="1:110" s="126" customFormat="1" ht="71.25" x14ac:dyDescent="0.2">
      <c r="A26" s="186">
        <v>611</v>
      </c>
      <c r="B26" s="187" t="s">
        <v>699</v>
      </c>
      <c r="C26" s="188" t="s">
        <v>692</v>
      </c>
      <c r="D26" s="188" t="s">
        <v>710</v>
      </c>
      <c r="E26" s="188"/>
      <c r="F26" s="188"/>
      <c r="G26" s="188"/>
      <c r="H26" s="188"/>
      <c r="I26" s="188"/>
      <c r="J26" s="176">
        <f t="shared" si="5"/>
        <v>0</v>
      </c>
      <c r="K26" s="179"/>
      <c r="L26" s="191"/>
      <c r="M26" s="191"/>
      <c r="N26" s="191"/>
      <c r="O26" s="178">
        <f t="shared" si="0"/>
        <v>0</v>
      </c>
      <c r="P26" s="193"/>
      <c r="Q26" s="179">
        <f t="shared" si="6"/>
        <v>0</v>
      </c>
      <c r="R26" s="178">
        <f t="shared" si="1"/>
        <v>0</v>
      </c>
      <c r="S26" s="191"/>
      <c r="T26" s="191"/>
      <c r="U26" s="179">
        <f t="shared" si="7"/>
        <v>0</v>
      </c>
      <c r="V26" s="191"/>
      <c r="W26" s="191"/>
      <c r="X26" s="191"/>
      <c r="Y26" s="179">
        <f t="shared" si="8"/>
        <v>0</v>
      </c>
      <c r="Z26" s="191"/>
      <c r="AA26" s="191"/>
      <c r="AB26" s="191"/>
      <c r="AC26" s="179">
        <f t="shared" si="9"/>
        <v>0</v>
      </c>
      <c r="AD26" s="191"/>
      <c r="AE26" s="191"/>
      <c r="AF26" s="191"/>
      <c r="AG26" s="179">
        <f t="shared" si="10"/>
        <v>0</v>
      </c>
      <c r="AH26" s="191"/>
      <c r="AI26" s="191"/>
      <c r="AJ26" s="191"/>
      <c r="AK26" s="179">
        <f t="shared" si="2"/>
        <v>0</v>
      </c>
      <c r="AL26" s="191"/>
      <c r="AM26" s="191"/>
      <c r="AN26" s="191"/>
      <c r="AO26" s="179">
        <f t="shared" si="11"/>
        <v>0</v>
      </c>
      <c r="AP26" s="191"/>
      <c r="AQ26" s="191"/>
      <c r="AR26" s="177">
        <f t="shared" si="12"/>
        <v>0</v>
      </c>
      <c r="AS26" s="177">
        <f t="shared" si="13"/>
        <v>0</v>
      </c>
      <c r="AT26" s="191"/>
      <c r="AU26" s="191"/>
      <c r="AV26" s="191"/>
      <c r="AW26" s="191"/>
      <c r="AX26" s="177">
        <f t="shared" si="14"/>
        <v>0</v>
      </c>
      <c r="AY26" s="191"/>
      <c r="AZ26" s="191"/>
      <c r="BA26" s="177">
        <f t="shared" si="15"/>
        <v>0</v>
      </c>
      <c r="BB26" s="191"/>
      <c r="BC26" s="191"/>
      <c r="BD26" s="179">
        <f t="shared" si="16"/>
        <v>0</v>
      </c>
      <c r="BE26" s="191"/>
      <c r="BF26" s="191"/>
      <c r="BG26" s="193"/>
      <c r="BH26" s="179">
        <f t="shared" si="17"/>
        <v>0</v>
      </c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79">
        <f t="shared" si="18"/>
        <v>0</v>
      </c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79">
        <f t="shared" si="19"/>
        <v>0</v>
      </c>
      <c r="CG26" s="191"/>
      <c r="CH26" s="191"/>
      <c r="CI26" s="191"/>
      <c r="CJ26" s="191"/>
      <c r="CK26" s="191"/>
      <c r="CL26" s="191"/>
      <c r="CM26" s="179">
        <f t="shared" si="20"/>
        <v>0</v>
      </c>
      <c r="CN26" s="191"/>
      <c r="CO26" s="191"/>
      <c r="CP26" s="191"/>
      <c r="CQ26" s="178">
        <f t="shared" si="21"/>
        <v>0</v>
      </c>
      <c r="CR26" s="191"/>
      <c r="CS26" s="179">
        <f t="shared" si="3"/>
        <v>0</v>
      </c>
      <c r="CT26" s="191"/>
      <c r="CU26" s="179">
        <f t="shared" si="22"/>
        <v>0</v>
      </c>
      <c r="CV26" s="191"/>
      <c r="CW26" s="191"/>
      <c r="CX26" s="191"/>
      <c r="CY26" s="191"/>
      <c r="CZ26" s="191"/>
      <c r="DA26" s="191"/>
      <c r="DB26" s="191"/>
      <c r="DC26" s="191"/>
      <c r="DD26" s="191"/>
      <c r="DE26" s="178">
        <f t="shared" si="4"/>
        <v>0</v>
      </c>
      <c r="DF26" s="178" t="e">
        <f t="shared" si="23"/>
        <v>#DIV/0!</v>
      </c>
    </row>
    <row r="27" spans="1:110" s="126" customFormat="1" ht="28.5" x14ac:dyDescent="0.2">
      <c r="A27" s="186">
        <v>611</v>
      </c>
      <c r="B27" s="187" t="s">
        <v>700</v>
      </c>
      <c r="C27" s="188" t="s">
        <v>692</v>
      </c>
      <c r="D27" s="188" t="s">
        <v>711</v>
      </c>
      <c r="E27" s="188"/>
      <c r="F27" s="188"/>
      <c r="G27" s="188"/>
      <c r="H27" s="188"/>
      <c r="I27" s="188"/>
      <c r="J27" s="176">
        <f t="shared" si="5"/>
        <v>0</v>
      </c>
      <c r="K27" s="179"/>
      <c r="L27" s="191"/>
      <c r="M27" s="191"/>
      <c r="N27" s="191"/>
      <c r="O27" s="178">
        <f t="shared" si="0"/>
        <v>0</v>
      </c>
      <c r="P27" s="193"/>
      <c r="Q27" s="179">
        <f t="shared" si="6"/>
        <v>0</v>
      </c>
      <c r="R27" s="178">
        <f t="shared" si="1"/>
        <v>0</v>
      </c>
      <c r="S27" s="191"/>
      <c r="T27" s="191"/>
      <c r="U27" s="179">
        <f t="shared" si="7"/>
        <v>0</v>
      </c>
      <c r="V27" s="191"/>
      <c r="W27" s="191"/>
      <c r="X27" s="191"/>
      <c r="Y27" s="179">
        <f t="shared" si="8"/>
        <v>0</v>
      </c>
      <c r="Z27" s="191"/>
      <c r="AA27" s="191"/>
      <c r="AB27" s="191"/>
      <c r="AC27" s="179">
        <f t="shared" si="9"/>
        <v>0</v>
      </c>
      <c r="AD27" s="191"/>
      <c r="AE27" s="191"/>
      <c r="AF27" s="191"/>
      <c r="AG27" s="179">
        <f t="shared" si="10"/>
        <v>0</v>
      </c>
      <c r="AH27" s="191"/>
      <c r="AI27" s="191"/>
      <c r="AJ27" s="191"/>
      <c r="AK27" s="179">
        <f t="shared" si="2"/>
        <v>0</v>
      </c>
      <c r="AL27" s="191"/>
      <c r="AM27" s="191"/>
      <c r="AN27" s="191"/>
      <c r="AO27" s="179">
        <f t="shared" si="11"/>
        <v>0</v>
      </c>
      <c r="AP27" s="191"/>
      <c r="AQ27" s="191"/>
      <c r="AR27" s="177">
        <f t="shared" si="12"/>
        <v>0</v>
      </c>
      <c r="AS27" s="177">
        <f t="shared" si="13"/>
        <v>0</v>
      </c>
      <c r="AT27" s="191"/>
      <c r="AU27" s="191"/>
      <c r="AV27" s="191"/>
      <c r="AW27" s="191"/>
      <c r="AX27" s="177">
        <f t="shared" si="14"/>
        <v>0</v>
      </c>
      <c r="AY27" s="191"/>
      <c r="AZ27" s="191"/>
      <c r="BA27" s="177">
        <f t="shared" si="15"/>
        <v>0</v>
      </c>
      <c r="BB27" s="191"/>
      <c r="BC27" s="191"/>
      <c r="BD27" s="179">
        <f t="shared" si="16"/>
        <v>0</v>
      </c>
      <c r="BE27" s="191"/>
      <c r="BF27" s="191"/>
      <c r="BG27" s="193"/>
      <c r="BH27" s="179">
        <f t="shared" si="17"/>
        <v>0</v>
      </c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79">
        <f t="shared" si="18"/>
        <v>0</v>
      </c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79">
        <f t="shared" si="19"/>
        <v>0</v>
      </c>
      <c r="CG27" s="191"/>
      <c r="CH27" s="191"/>
      <c r="CI27" s="191"/>
      <c r="CJ27" s="191"/>
      <c r="CK27" s="191"/>
      <c r="CL27" s="191"/>
      <c r="CM27" s="179">
        <f t="shared" si="20"/>
        <v>0</v>
      </c>
      <c r="CN27" s="191"/>
      <c r="CO27" s="191"/>
      <c r="CP27" s="191"/>
      <c r="CQ27" s="178">
        <f t="shared" si="21"/>
        <v>0</v>
      </c>
      <c r="CR27" s="191"/>
      <c r="CS27" s="179">
        <f t="shared" si="3"/>
        <v>0</v>
      </c>
      <c r="CT27" s="191"/>
      <c r="CU27" s="179">
        <f t="shared" si="22"/>
        <v>0</v>
      </c>
      <c r="CV27" s="191"/>
      <c r="CW27" s="191"/>
      <c r="CX27" s="191"/>
      <c r="CY27" s="191"/>
      <c r="CZ27" s="191"/>
      <c r="DA27" s="191"/>
      <c r="DB27" s="191"/>
      <c r="DC27" s="191"/>
      <c r="DD27" s="191"/>
      <c r="DE27" s="178">
        <f t="shared" si="4"/>
        <v>0</v>
      </c>
      <c r="DF27" s="178" t="e">
        <f t="shared" si="23"/>
        <v>#DIV/0!</v>
      </c>
    </row>
    <row r="28" spans="1:110" s="126" customFormat="1" ht="28.5" x14ac:dyDescent="0.2">
      <c r="A28" s="186">
        <v>611</v>
      </c>
      <c r="B28" s="187" t="s">
        <v>701</v>
      </c>
      <c r="C28" s="188" t="s">
        <v>692</v>
      </c>
      <c r="D28" s="188" t="s">
        <v>712</v>
      </c>
      <c r="E28" s="188"/>
      <c r="F28" s="188"/>
      <c r="G28" s="188"/>
      <c r="H28" s="188"/>
      <c r="I28" s="188"/>
      <c r="J28" s="176">
        <f t="shared" si="5"/>
        <v>0</v>
      </c>
      <c r="K28" s="179"/>
      <c r="L28" s="191"/>
      <c r="M28" s="191"/>
      <c r="N28" s="191"/>
      <c r="O28" s="178">
        <f t="shared" si="0"/>
        <v>0</v>
      </c>
      <c r="P28" s="193"/>
      <c r="Q28" s="179">
        <f t="shared" si="6"/>
        <v>0</v>
      </c>
      <c r="R28" s="178">
        <f t="shared" si="1"/>
        <v>0</v>
      </c>
      <c r="S28" s="191"/>
      <c r="T28" s="191"/>
      <c r="U28" s="179">
        <f t="shared" si="7"/>
        <v>0</v>
      </c>
      <c r="V28" s="191"/>
      <c r="W28" s="191"/>
      <c r="X28" s="191"/>
      <c r="Y28" s="179">
        <f t="shared" si="8"/>
        <v>0</v>
      </c>
      <c r="Z28" s="191"/>
      <c r="AA28" s="191"/>
      <c r="AB28" s="191"/>
      <c r="AC28" s="179">
        <f t="shared" si="9"/>
        <v>0</v>
      </c>
      <c r="AD28" s="191"/>
      <c r="AE28" s="191"/>
      <c r="AF28" s="191"/>
      <c r="AG28" s="179">
        <f t="shared" si="10"/>
        <v>0</v>
      </c>
      <c r="AH28" s="191"/>
      <c r="AI28" s="191"/>
      <c r="AJ28" s="191"/>
      <c r="AK28" s="179">
        <f t="shared" si="2"/>
        <v>0</v>
      </c>
      <c r="AL28" s="191"/>
      <c r="AM28" s="191"/>
      <c r="AN28" s="191"/>
      <c r="AO28" s="179">
        <f t="shared" si="11"/>
        <v>0</v>
      </c>
      <c r="AP28" s="191"/>
      <c r="AQ28" s="191"/>
      <c r="AR28" s="177">
        <f t="shared" si="12"/>
        <v>0</v>
      </c>
      <c r="AS28" s="177">
        <f t="shared" si="13"/>
        <v>0</v>
      </c>
      <c r="AT28" s="191"/>
      <c r="AU28" s="191"/>
      <c r="AV28" s="191"/>
      <c r="AW28" s="191"/>
      <c r="AX28" s="177">
        <f t="shared" si="14"/>
        <v>0</v>
      </c>
      <c r="AY28" s="191"/>
      <c r="AZ28" s="191"/>
      <c r="BA28" s="177">
        <f t="shared" si="15"/>
        <v>0</v>
      </c>
      <c r="BB28" s="191"/>
      <c r="BC28" s="191"/>
      <c r="BD28" s="179">
        <f t="shared" si="16"/>
        <v>0</v>
      </c>
      <c r="BE28" s="191"/>
      <c r="BF28" s="191"/>
      <c r="BG28" s="193"/>
      <c r="BH28" s="179">
        <f t="shared" si="17"/>
        <v>0</v>
      </c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79">
        <f t="shared" si="18"/>
        <v>0</v>
      </c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79">
        <f t="shared" si="19"/>
        <v>0</v>
      </c>
      <c r="CG28" s="191"/>
      <c r="CH28" s="191"/>
      <c r="CI28" s="191"/>
      <c r="CJ28" s="191"/>
      <c r="CK28" s="191"/>
      <c r="CL28" s="191"/>
      <c r="CM28" s="179">
        <f t="shared" si="20"/>
        <v>0</v>
      </c>
      <c r="CN28" s="191"/>
      <c r="CO28" s="191"/>
      <c r="CP28" s="191"/>
      <c r="CQ28" s="178">
        <f t="shared" si="21"/>
        <v>0</v>
      </c>
      <c r="CR28" s="191"/>
      <c r="CS28" s="179">
        <f t="shared" si="3"/>
        <v>0</v>
      </c>
      <c r="CT28" s="191"/>
      <c r="CU28" s="179">
        <f t="shared" si="22"/>
        <v>0</v>
      </c>
      <c r="CV28" s="191"/>
      <c r="CW28" s="191"/>
      <c r="CX28" s="191"/>
      <c r="CY28" s="191"/>
      <c r="CZ28" s="191"/>
      <c r="DA28" s="191"/>
      <c r="DB28" s="191"/>
      <c r="DC28" s="191"/>
      <c r="DD28" s="191"/>
      <c r="DE28" s="178">
        <f t="shared" si="4"/>
        <v>0</v>
      </c>
      <c r="DF28" s="178" t="e">
        <f t="shared" si="23"/>
        <v>#DIV/0!</v>
      </c>
    </row>
    <row r="29" spans="1:110" s="126" customFormat="1" ht="15" x14ac:dyDescent="0.2">
      <c r="A29" s="186">
        <v>611</v>
      </c>
      <c r="B29" s="187" t="s">
        <v>702</v>
      </c>
      <c r="C29" s="188" t="s">
        <v>692</v>
      </c>
      <c r="D29" s="188" t="s">
        <v>694</v>
      </c>
      <c r="E29" s="188"/>
      <c r="F29" s="188"/>
      <c r="G29" s="188"/>
      <c r="H29" s="188"/>
      <c r="I29" s="188"/>
      <c r="J29" s="176">
        <f t="shared" si="5"/>
        <v>0</v>
      </c>
      <c r="K29" s="179"/>
      <c r="L29" s="191"/>
      <c r="M29" s="191"/>
      <c r="N29" s="191"/>
      <c r="O29" s="178">
        <f t="shared" si="0"/>
        <v>0</v>
      </c>
      <c r="P29" s="193"/>
      <c r="Q29" s="179">
        <f t="shared" si="6"/>
        <v>0</v>
      </c>
      <c r="R29" s="178">
        <f t="shared" si="1"/>
        <v>0</v>
      </c>
      <c r="S29" s="191"/>
      <c r="T29" s="191"/>
      <c r="U29" s="179">
        <f t="shared" si="7"/>
        <v>0</v>
      </c>
      <c r="V29" s="191"/>
      <c r="W29" s="191"/>
      <c r="X29" s="191"/>
      <c r="Y29" s="179">
        <f t="shared" si="8"/>
        <v>0</v>
      </c>
      <c r="Z29" s="191"/>
      <c r="AA29" s="191"/>
      <c r="AB29" s="191"/>
      <c r="AC29" s="179">
        <f t="shared" si="9"/>
        <v>0</v>
      </c>
      <c r="AD29" s="191"/>
      <c r="AE29" s="191"/>
      <c r="AF29" s="191"/>
      <c r="AG29" s="179">
        <f t="shared" si="10"/>
        <v>0</v>
      </c>
      <c r="AH29" s="191"/>
      <c r="AI29" s="191"/>
      <c r="AJ29" s="191"/>
      <c r="AK29" s="179">
        <f t="shared" si="2"/>
        <v>0</v>
      </c>
      <c r="AL29" s="191"/>
      <c r="AM29" s="191"/>
      <c r="AN29" s="191"/>
      <c r="AO29" s="179">
        <f t="shared" si="11"/>
        <v>0</v>
      </c>
      <c r="AP29" s="191"/>
      <c r="AQ29" s="191"/>
      <c r="AR29" s="177">
        <f t="shared" si="12"/>
        <v>0</v>
      </c>
      <c r="AS29" s="177">
        <f t="shared" si="13"/>
        <v>0</v>
      </c>
      <c r="AT29" s="191"/>
      <c r="AU29" s="191"/>
      <c r="AV29" s="191"/>
      <c r="AW29" s="191"/>
      <c r="AX29" s="177">
        <f t="shared" si="14"/>
        <v>0</v>
      </c>
      <c r="AY29" s="191"/>
      <c r="AZ29" s="191"/>
      <c r="BA29" s="177">
        <f t="shared" si="15"/>
        <v>0</v>
      </c>
      <c r="BB29" s="191"/>
      <c r="BC29" s="191"/>
      <c r="BD29" s="179">
        <f t="shared" si="16"/>
        <v>0</v>
      </c>
      <c r="BE29" s="191"/>
      <c r="BF29" s="191"/>
      <c r="BG29" s="193"/>
      <c r="BH29" s="179">
        <f t="shared" si="17"/>
        <v>0</v>
      </c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79">
        <f t="shared" si="18"/>
        <v>0</v>
      </c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79">
        <f t="shared" si="19"/>
        <v>0</v>
      </c>
      <c r="CG29" s="191"/>
      <c r="CH29" s="191"/>
      <c r="CI29" s="191"/>
      <c r="CJ29" s="191"/>
      <c r="CK29" s="191"/>
      <c r="CL29" s="191"/>
      <c r="CM29" s="179">
        <f t="shared" si="20"/>
        <v>0</v>
      </c>
      <c r="CN29" s="191"/>
      <c r="CO29" s="191"/>
      <c r="CP29" s="191"/>
      <c r="CQ29" s="178">
        <f t="shared" si="21"/>
        <v>0</v>
      </c>
      <c r="CR29" s="191"/>
      <c r="CS29" s="179">
        <f t="shared" si="3"/>
        <v>0</v>
      </c>
      <c r="CT29" s="191"/>
      <c r="CU29" s="179">
        <f t="shared" si="22"/>
        <v>0</v>
      </c>
      <c r="CV29" s="191"/>
      <c r="CW29" s="191"/>
      <c r="CX29" s="191"/>
      <c r="CY29" s="191"/>
      <c r="CZ29" s="191"/>
      <c r="DA29" s="191"/>
      <c r="DB29" s="191"/>
      <c r="DC29" s="191"/>
      <c r="DD29" s="191"/>
      <c r="DE29" s="178">
        <f t="shared" si="4"/>
        <v>0</v>
      </c>
      <c r="DF29" s="178" t="e">
        <f t="shared" si="23"/>
        <v>#DIV/0!</v>
      </c>
    </row>
    <row r="30" spans="1:110" s="126" customFormat="1" ht="28.5" x14ac:dyDescent="0.2">
      <c r="A30" s="186">
        <v>611</v>
      </c>
      <c r="B30" s="187" t="s">
        <v>703</v>
      </c>
      <c r="C30" s="188" t="s">
        <v>692</v>
      </c>
      <c r="D30" s="188" t="s">
        <v>695</v>
      </c>
      <c r="E30" s="188"/>
      <c r="F30" s="188"/>
      <c r="G30" s="188"/>
      <c r="H30" s="188"/>
      <c r="I30" s="188"/>
      <c r="J30" s="176">
        <f t="shared" si="5"/>
        <v>0</v>
      </c>
      <c r="K30" s="179"/>
      <c r="L30" s="191"/>
      <c r="M30" s="191"/>
      <c r="N30" s="191"/>
      <c r="O30" s="178">
        <f t="shared" si="0"/>
        <v>0</v>
      </c>
      <c r="P30" s="193"/>
      <c r="Q30" s="179">
        <f t="shared" si="6"/>
        <v>0</v>
      </c>
      <c r="R30" s="178">
        <f t="shared" si="1"/>
        <v>0</v>
      </c>
      <c r="S30" s="191"/>
      <c r="T30" s="191"/>
      <c r="U30" s="179">
        <f t="shared" si="7"/>
        <v>0</v>
      </c>
      <c r="V30" s="191"/>
      <c r="W30" s="191"/>
      <c r="X30" s="191"/>
      <c r="Y30" s="179">
        <f t="shared" si="8"/>
        <v>0</v>
      </c>
      <c r="Z30" s="191"/>
      <c r="AA30" s="191"/>
      <c r="AB30" s="191"/>
      <c r="AC30" s="179">
        <f t="shared" si="9"/>
        <v>0</v>
      </c>
      <c r="AD30" s="191"/>
      <c r="AE30" s="191"/>
      <c r="AF30" s="191"/>
      <c r="AG30" s="179">
        <f t="shared" si="10"/>
        <v>0</v>
      </c>
      <c r="AH30" s="191"/>
      <c r="AI30" s="191"/>
      <c r="AJ30" s="191"/>
      <c r="AK30" s="179">
        <f t="shared" si="2"/>
        <v>0</v>
      </c>
      <c r="AL30" s="191"/>
      <c r="AM30" s="191"/>
      <c r="AN30" s="191"/>
      <c r="AO30" s="179">
        <f t="shared" si="11"/>
        <v>0</v>
      </c>
      <c r="AP30" s="191"/>
      <c r="AQ30" s="191"/>
      <c r="AR30" s="177">
        <f t="shared" si="12"/>
        <v>0</v>
      </c>
      <c r="AS30" s="177">
        <f t="shared" si="13"/>
        <v>0</v>
      </c>
      <c r="AT30" s="191"/>
      <c r="AU30" s="191"/>
      <c r="AV30" s="191"/>
      <c r="AW30" s="191"/>
      <c r="AX30" s="177">
        <f t="shared" si="14"/>
        <v>0</v>
      </c>
      <c r="AY30" s="191"/>
      <c r="AZ30" s="191"/>
      <c r="BA30" s="177">
        <f t="shared" si="15"/>
        <v>0</v>
      </c>
      <c r="BB30" s="191"/>
      <c r="BC30" s="191"/>
      <c r="BD30" s="179">
        <f t="shared" si="16"/>
        <v>0</v>
      </c>
      <c r="BE30" s="191"/>
      <c r="BF30" s="191"/>
      <c r="BG30" s="193"/>
      <c r="BH30" s="179">
        <f t="shared" si="17"/>
        <v>0</v>
      </c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79">
        <f t="shared" si="18"/>
        <v>0</v>
      </c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79">
        <f t="shared" si="19"/>
        <v>0</v>
      </c>
      <c r="CG30" s="191"/>
      <c r="CH30" s="191"/>
      <c r="CI30" s="191"/>
      <c r="CJ30" s="191"/>
      <c r="CK30" s="191"/>
      <c r="CL30" s="191"/>
      <c r="CM30" s="179">
        <f t="shared" si="20"/>
        <v>0</v>
      </c>
      <c r="CN30" s="191"/>
      <c r="CO30" s="191"/>
      <c r="CP30" s="191"/>
      <c r="CQ30" s="178">
        <f t="shared" si="21"/>
        <v>0</v>
      </c>
      <c r="CR30" s="191"/>
      <c r="CS30" s="179">
        <f t="shared" si="3"/>
        <v>0</v>
      </c>
      <c r="CT30" s="191"/>
      <c r="CU30" s="179">
        <f t="shared" si="22"/>
        <v>0</v>
      </c>
      <c r="CV30" s="191"/>
      <c r="CW30" s="191"/>
      <c r="CX30" s="191"/>
      <c r="CY30" s="191"/>
      <c r="CZ30" s="191"/>
      <c r="DA30" s="191"/>
      <c r="DB30" s="191"/>
      <c r="DC30" s="191"/>
      <c r="DD30" s="191"/>
      <c r="DE30" s="178">
        <f t="shared" si="4"/>
        <v>0</v>
      </c>
      <c r="DF30" s="178" t="e">
        <f t="shared" si="23"/>
        <v>#DIV/0!</v>
      </c>
    </row>
    <row r="31" spans="1:110" s="126" customFormat="1" ht="42.75" x14ac:dyDescent="0.2">
      <c r="A31" s="186">
        <v>611</v>
      </c>
      <c r="B31" s="187" t="s">
        <v>723</v>
      </c>
      <c r="C31" s="188" t="s">
        <v>692</v>
      </c>
      <c r="D31" s="188" t="s">
        <v>713</v>
      </c>
      <c r="E31" s="188"/>
      <c r="F31" s="188"/>
      <c r="G31" s="188"/>
      <c r="H31" s="188"/>
      <c r="I31" s="188"/>
      <c r="J31" s="176">
        <f t="shared" si="5"/>
        <v>0</v>
      </c>
      <c r="K31" s="179"/>
      <c r="L31" s="191"/>
      <c r="M31" s="191"/>
      <c r="N31" s="191"/>
      <c r="O31" s="178">
        <f t="shared" si="0"/>
        <v>0</v>
      </c>
      <c r="P31" s="193"/>
      <c r="Q31" s="179">
        <f t="shared" si="6"/>
        <v>0</v>
      </c>
      <c r="R31" s="178">
        <f t="shared" si="1"/>
        <v>0</v>
      </c>
      <c r="S31" s="191"/>
      <c r="T31" s="191"/>
      <c r="U31" s="179">
        <f t="shared" si="7"/>
        <v>0</v>
      </c>
      <c r="V31" s="191"/>
      <c r="W31" s="191"/>
      <c r="X31" s="191"/>
      <c r="Y31" s="179">
        <f t="shared" si="8"/>
        <v>0</v>
      </c>
      <c r="Z31" s="191"/>
      <c r="AA31" s="191"/>
      <c r="AB31" s="191"/>
      <c r="AC31" s="179">
        <f t="shared" si="9"/>
        <v>0</v>
      </c>
      <c r="AD31" s="191"/>
      <c r="AE31" s="191"/>
      <c r="AF31" s="191"/>
      <c r="AG31" s="179">
        <f t="shared" si="10"/>
        <v>0</v>
      </c>
      <c r="AH31" s="191"/>
      <c r="AI31" s="191"/>
      <c r="AJ31" s="191"/>
      <c r="AK31" s="179">
        <f t="shared" si="2"/>
        <v>0</v>
      </c>
      <c r="AL31" s="191"/>
      <c r="AM31" s="191"/>
      <c r="AN31" s="191"/>
      <c r="AO31" s="179">
        <f t="shared" si="11"/>
        <v>0</v>
      </c>
      <c r="AP31" s="191"/>
      <c r="AQ31" s="191"/>
      <c r="AR31" s="177">
        <f t="shared" si="12"/>
        <v>0</v>
      </c>
      <c r="AS31" s="177">
        <f t="shared" si="13"/>
        <v>0</v>
      </c>
      <c r="AT31" s="191"/>
      <c r="AU31" s="191"/>
      <c r="AV31" s="191"/>
      <c r="AW31" s="191"/>
      <c r="AX31" s="177">
        <f t="shared" si="14"/>
        <v>0</v>
      </c>
      <c r="AY31" s="191"/>
      <c r="AZ31" s="191"/>
      <c r="BA31" s="177">
        <f t="shared" si="15"/>
        <v>0</v>
      </c>
      <c r="BB31" s="191"/>
      <c r="BC31" s="191"/>
      <c r="BD31" s="179">
        <f t="shared" si="16"/>
        <v>0</v>
      </c>
      <c r="BE31" s="191"/>
      <c r="BF31" s="191"/>
      <c r="BG31" s="193"/>
      <c r="BH31" s="179">
        <f t="shared" si="17"/>
        <v>0</v>
      </c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79">
        <f t="shared" si="18"/>
        <v>0</v>
      </c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79">
        <f t="shared" si="19"/>
        <v>0</v>
      </c>
      <c r="CG31" s="191"/>
      <c r="CH31" s="191"/>
      <c r="CI31" s="191"/>
      <c r="CJ31" s="191"/>
      <c r="CK31" s="191"/>
      <c r="CL31" s="191"/>
      <c r="CM31" s="179">
        <f t="shared" si="20"/>
        <v>0</v>
      </c>
      <c r="CN31" s="191"/>
      <c r="CO31" s="191"/>
      <c r="CP31" s="191"/>
      <c r="CQ31" s="178">
        <f t="shared" si="21"/>
        <v>0</v>
      </c>
      <c r="CR31" s="191"/>
      <c r="CS31" s="179">
        <f t="shared" si="3"/>
        <v>0</v>
      </c>
      <c r="CT31" s="191"/>
      <c r="CU31" s="179">
        <f t="shared" si="22"/>
        <v>0</v>
      </c>
      <c r="CV31" s="191"/>
      <c r="CW31" s="191"/>
      <c r="CX31" s="191"/>
      <c r="CY31" s="191"/>
      <c r="CZ31" s="191"/>
      <c r="DA31" s="191"/>
      <c r="DB31" s="191"/>
      <c r="DC31" s="191"/>
      <c r="DD31" s="191"/>
      <c r="DE31" s="178">
        <f t="shared" si="4"/>
        <v>0</v>
      </c>
      <c r="DF31" s="178"/>
    </row>
    <row r="32" spans="1:110" s="130" customFormat="1" ht="14.25" x14ac:dyDescent="0.2">
      <c r="A32" s="132"/>
      <c r="B32" s="129" t="s">
        <v>501</v>
      </c>
      <c r="C32" s="129"/>
      <c r="D32" s="129"/>
      <c r="E32" s="129"/>
      <c r="F32" s="129"/>
      <c r="G32" s="129"/>
      <c r="H32" s="129"/>
      <c r="I32" s="129"/>
      <c r="J32" s="134">
        <f t="shared" ref="J32:Q32" si="24">SUM(J23:J31)</f>
        <v>868000</v>
      </c>
      <c r="K32" s="134">
        <f t="shared" si="24"/>
        <v>666666.66666666663</v>
      </c>
      <c r="L32" s="134">
        <f t="shared" si="24"/>
        <v>1000000</v>
      </c>
      <c r="M32" s="134">
        <f t="shared" si="24"/>
        <v>3000</v>
      </c>
      <c r="N32" s="134">
        <f t="shared" si="24"/>
        <v>2000</v>
      </c>
      <c r="O32" s="134">
        <f t="shared" si="24"/>
        <v>201333.33333333331</v>
      </c>
      <c r="P32" s="134">
        <f t="shared" si="24"/>
        <v>0.30199999999999999</v>
      </c>
      <c r="Q32" s="134">
        <f t="shared" si="24"/>
        <v>31001000</v>
      </c>
      <c r="R32" s="128">
        <f>S32*T32</f>
        <v>1000000</v>
      </c>
      <c r="S32" s="134">
        <f t="shared" ref="S32:AJ32" si="25">SUM(S23:S31)</f>
        <v>1</v>
      </c>
      <c r="T32" s="134">
        <f t="shared" si="25"/>
        <v>1000000</v>
      </c>
      <c r="U32" s="134">
        <f t="shared" si="25"/>
        <v>30000000</v>
      </c>
      <c r="V32" s="134">
        <f t="shared" si="25"/>
        <v>150</v>
      </c>
      <c r="W32" s="134">
        <f t="shared" si="25"/>
        <v>200000</v>
      </c>
      <c r="X32" s="134">
        <f t="shared" si="25"/>
        <v>1</v>
      </c>
      <c r="Y32" s="134">
        <f t="shared" si="25"/>
        <v>0</v>
      </c>
      <c r="Z32" s="134">
        <f t="shared" si="25"/>
        <v>0</v>
      </c>
      <c r="AA32" s="134">
        <f t="shared" si="25"/>
        <v>0</v>
      </c>
      <c r="AB32" s="134">
        <f t="shared" si="25"/>
        <v>0</v>
      </c>
      <c r="AC32" s="134">
        <f t="shared" si="25"/>
        <v>1000</v>
      </c>
      <c r="AD32" s="134">
        <f t="shared" si="25"/>
        <v>50</v>
      </c>
      <c r="AE32" s="134">
        <f t="shared" si="25"/>
        <v>20</v>
      </c>
      <c r="AF32" s="134">
        <f t="shared" si="25"/>
        <v>1</v>
      </c>
      <c r="AG32" s="134">
        <f t="shared" si="25"/>
        <v>0</v>
      </c>
      <c r="AH32" s="134">
        <f t="shared" si="25"/>
        <v>0</v>
      </c>
      <c r="AI32" s="134">
        <f t="shared" si="25"/>
        <v>0</v>
      </c>
      <c r="AJ32" s="134">
        <f t="shared" si="25"/>
        <v>0</v>
      </c>
      <c r="AK32" s="134"/>
      <c r="AL32" s="134"/>
      <c r="AM32" s="134"/>
      <c r="AN32" s="134"/>
      <c r="AO32" s="134">
        <f t="shared" ref="AO32:CZ32" si="26">SUM(AO23:AO31)</f>
        <v>57000</v>
      </c>
      <c r="AP32" s="134">
        <f t="shared" si="26"/>
        <v>1</v>
      </c>
      <c r="AQ32" s="134">
        <f t="shared" si="26"/>
        <v>57000</v>
      </c>
      <c r="AR32" s="134">
        <f t="shared" si="26"/>
        <v>4400</v>
      </c>
      <c r="AS32" s="134">
        <f t="shared" si="26"/>
        <v>2000</v>
      </c>
      <c r="AT32" s="134">
        <f t="shared" si="26"/>
        <v>100</v>
      </c>
      <c r="AU32" s="134">
        <f t="shared" si="26"/>
        <v>10</v>
      </c>
      <c r="AV32" s="134">
        <f t="shared" si="26"/>
        <v>100</v>
      </c>
      <c r="AW32" s="134">
        <f t="shared" si="26"/>
        <v>10</v>
      </c>
      <c r="AX32" s="134">
        <f t="shared" si="26"/>
        <v>1000</v>
      </c>
      <c r="AY32" s="134">
        <f t="shared" si="26"/>
        <v>100</v>
      </c>
      <c r="AZ32" s="134">
        <f t="shared" si="26"/>
        <v>10</v>
      </c>
      <c r="BA32" s="134">
        <f t="shared" si="26"/>
        <v>500</v>
      </c>
      <c r="BB32" s="134">
        <f t="shared" si="26"/>
        <v>100</v>
      </c>
      <c r="BC32" s="134">
        <f t="shared" si="26"/>
        <v>10</v>
      </c>
      <c r="BD32" s="134">
        <f t="shared" si="26"/>
        <v>900</v>
      </c>
      <c r="BE32" s="134">
        <f t="shared" si="26"/>
        <v>100</v>
      </c>
      <c r="BF32" s="134">
        <f t="shared" si="26"/>
        <v>10</v>
      </c>
      <c r="BG32" s="134">
        <f t="shared" si="26"/>
        <v>0</v>
      </c>
      <c r="BH32" s="134">
        <f t="shared" si="26"/>
        <v>475000</v>
      </c>
      <c r="BI32" s="134">
        <f t="shared" si="26"/>
        <v>0</v>
      </c>
      <c r="BJ32" s="134">
        <f t="shared" si="26"/>
        <v>50000</v>
      </c>
      <c r="BK32" s="134">
        <f t="shared" si="26"/>
        <v>0</v>
      </c>
      <c r="BL32" s="134">
        <f t="shared" si="26"/>
        <v>15000</v>
      </c>
      <c r="BM32" s="134">
        <f t="shared" si="26"/>
        <v>200000</v>
      </c>
      <c r="BN32" s="134">
        <f t="shared" si="26"/>
        <v>200000</v>
      </c>
      <c r="BO32" s="134">
        <f t="shared" si="26"/>
        <v>0</v>
      </c>
      <c r="BP32" s="134">
        <f t="shared" si="26"/>
        <v>0</v>
      </c>
      <c r="BQ32" s="134">
        <f t="shared" si="26"/>
        <v>10000</v>
      </c>
      <c r="BR32" s="134">
        <f t="shared" si="26"/>
        <v>0</v>
      </c>
      <c r="BS32" s="134">
        <f t="shared" si="26"/>
        <v>0</v>
      </c>
      <c r="BT32" s="134">
        <f t="shared" si="26"/>
        <v>530000</v>
      </c>
      <c r="BU32" s="134">
        <f t="shared" si="26"/>
        <v>100000</v>
      </c>
      <c r="BV32" s="134">
        <f t="shared" si="26"/>
        <v>0</v>
      </c>
      <c r="BW32" s="134">
        <f t="shared" si="26"/>
        <v>0</v>
      </c>
      <c r="BX32" s="134">
        <f t="shared" si="26"/>
        <v>0</v>
      </c>
      <c r="BY32" s="134">
        <f t="shared" si="26"/>
        <v>0</v>
      </c>
      <c r="BZ32" s="134">
        <f t="shared" si="26"/>
        <v>0</v>
      </c>
      <c r="CA32" s="134">
        <f t="shared" si="26"/>
        <v>0</v>
      </c>
      <c r="CB32" s="134">
        <f t="shared" si="26"/>
        <v>30000</v>
      </c>
      <c r="CC32" s="134">
        <f t="shared" si="26"/>
        <v>100000</v>
      </c>
      <c r="CD32" s="134">
        <f t="shared" si="26"/>
        <v>300000</v>
      </c>
      <c r="CE32" s="134">
        <f t="shared" si="26"/>
        <v>0</v>
      </c>
      <c r="CF32" s="134">
        <f t="shared" si="26"/>
        <v>200100</v>
      </c>
      <c r="CG32" s="134">
        <f t="shared" si="26"/>
        <v>100</v>
      </c>
      <c r="CH32" s="134">
        <f t="shared" si="26"/>
        <v>50000</v>
      </c>
      <c r="CI32" s="134">
        <f t="shared" si="26"/>
        <v>50000</v>
      </c>
      <c r="CJ32" s="134">
        <f t="shared" si="26"/>
        <v>0</v>
      </c>
      <c r="CK32" s="134">
        <f t="shared" si="26"/>
        <v>100000</v>
      </c>
      <c r="CL32" s="134">
        <f t="shared" si="26"/>
        <v>0</v>
      </c>
      <c r="CM32" s="134">
        <f t="shared" si="26"/>
        <v>200000</v>
      </c>
      <c r="CN32" s="134">
        <f t="shared" si="26"/>
        <v>100000</v>
      </c>
      <c r="CO32" s="134">
        <f t="shared" si="26"/>
        <v>100000</v>
      </c>
      <c r="CP32" s="134">
        <f t="shared" si="26"/>
        <v>0</v>
      </c>
      <c r="CQ32" s="134">
        <f t="shared" si="26"/>
        <v>651000</v>
      </c>
      <c r="CR32" s="134">
        <f t="shared" si="26"/>
        <v>500000</v>
      </c>
      <c r="CS32" s="134">
        <f t="shared" si="26"/>
        <v>151000</v>
      </c>
      <c r="CT32" s="134">
        <f t="shared" si="26"/>
        <v>0.30199999999999999</v>
      </c>
      <c r="CU32" s="134">
        <f t="shared" si="26"/>
        <v>25000</v>
      </c>
      <c r="CV32" s="134">
        <f t="shared" si="26"/>
        <v>0</v>
      </c>
      <c r="CW32" s="134">
        <f t="shared" si="26"/>
        <v>0</v>
      </c>
      <c r="CX32" s="134">
        <f t="shared" si="26"/>
        <v>0</v>
      </c>
      <c r="CY32" s="134">
        <f t="shared" si="26"/>
        <v>0</v>
      </c>
      <c r="CZ32" s="134">
        <f t="shared" si="26"/>
        <v>0</v>
      </c>
      <c r="DA32" s="134">
        <f t="shared" ref="DA32:DF32" si="27">SUM(DA23:DA31)</f>
        <v>25000</v>
      </c>
      <c r="DB32" s="134">
        <f t="shared" si="27"/>
        <v>0</v>
      </c>
      <c r="DC32" s="134">
        <f t="shared" si="27"/>
        <v>0</v>
      </c>
      <c r="DD32" s="134">
        <f t="shared" si="27"/>
        <v>100</v>
      </c>
      <c r="DE32" s="134">
        <f t="shared" si="27"/>
        <v>34011600</v>
      </c>
      <c r="DF32" s="134" t="e">
        <f t="shared" si="27"/>
        <v>#DIV/0!</v>
      </c>
    </row>
    <row r="33" spans="1:110" s="130" customFormat="1" ht="14.25" x14ac:dyDescent="0.2">
      <c r="A33" s="132"/>
      <c r="B33" s="129" t="s">
        <v>502</v>
      </c>
      <c r="C33" s="129"/>
      <c r="D33" s="129"/>
      <c r="E33" s="129"/>
      <c r="F33" s="129"/>
      <c r="G33" s="129"/>
      <c r="H33" s="129"/>
      <c r="I33" s="129"/>
      <c r="J33" s="172">
        <f t="shared" ref="J33:BY33" si="28">J32*100/$DE$32/100</f>
        <v>2.5520704700749155E-2</v>
      </c>
      <c r="K33" s="172">
        <f t="shared" si="28"/>
        <v>1.9601155684139136E-2</v>
      </c>
      <c r="L33" s="172">
        <f t="shared" si="28"/>
        <v>2.9401733526208704E-2</v>
      </c>
      <c r="M33" s="172">
        <f t="shared" si="28"/>
        <v>8.8205200578626123E-5</v>
      </c>
      <c r="N33" s="172">
        <f t="shared" si="28"/>
        <v>5.8803467052417404E-5</v>
      </c>
      <c r="O33" s="172">
        <f t="shared" si="28"/>
        <v>5.9195490166100186E-3</v>
      </c>
      <c r="P33" s="172">
        <f t="shared" si="28"/>
        <v>8.8793235249150293E-9</v>
      </c>
      <c r="Q33" s="172">
        <f t="shared" si="28"/>
        <v>0.91148314104599604</v>
      </c>
      <c r="R33" s="172">
        <f t="shared" si="28"/>
        <v>2.9401733526208704E-2</v>
      </c>
      <c r="S33" s="172">
        <f t="shared" si="28"/>
        <v>2.9401733526208705E-8</v>
      </c>
      <c r="T33" s="172">
        <f t="shared" si="28"/>
        <v>2.9401733526208704E-2</v>
      </c>
      <c r="U33" s="172">
        <f t="shared" si="28"/>
        <v>0.8820520057862612</v>
      </c>
      <c r="V33" s="172">
        <f t="shared" si="28"/>
        <v>4.4102600289313062E-6</v>
      </c>
      <c r="W33" s="172">
        <f t="shared" si="28"/>
        <v>5.8803467052417416E-3</v>
      </c>
      <c r="X33" s="172">
        <f t="shared" si="28"/>
        <v>2.9401733526208705E-8</v>
      </c>
      <c r="Y33" s="172">
        <f t="shared" si="28"/>
        <v>0</v>
      </c>
      <c r="Z33" s="172">
        <f t="shared" si="28"/>
        <v>0</v>
      </c>
      <c r="AA33" s="172">
        <f t="shared" si="28"/>
        <v>0</v>
      </c>
      <c r="AB33" s="172">
        <f t="shared" si="28"/>
        <v>0</v>
      </c>
      <c r="AC33" s="172">
        <f t="shared" si="28"/>
        <v>2.9401733526208702E-5</v>
      </c>
      <c r="AD33" s="172">
        <f t="shared" si="28"/>
        <v>1.4700866763104353E-6</v>
      </c>
      <c r="AE33" s="172">
        <f t="shared" si="28"/>
        <v>5.8803467052417406E-7</v>
      </c>
      <c r="AF33" s="172">
        <f t="shared" si="28"/>
        <v>2.9401733526208705E-8</v>
      </c>
      <c r="AG33" s="172">
        <f t="shared" si="28"/>
        <v>0</v>
      </c>
      <c r="AH33" s="172">
        <f t="shared" si="28"/>
        <v>0</v>
      </c>
      <c r="AI33" s="172">
        <f t="shared" si="28"/>
        <v>0</v>
      </c>
      <c r="AJ33" s="172">
        <f t="shared" si="28"/>
        <v>0</v>
      </c>
      <c r="AK33" s="172"/>
      <c r="AL33" s="172"/>
      <c r="AM33" s="172"/>
      <c r="AN33" s="172"/>
      <c r="AO33" s="172">
        <f t="shared" si="28"/>
        <v>1.6758988109938963E-3</v>
      </c>
      <c r="AP33" s="172">
        <f t="shared" si="28"/>
        <v>2.9401733526208705E-8</v>
      </c>
      <c r="AQ33" s="172">
        <f t="shared" si="28"/>
        <v>1.6758988109938963E-3</v>
      </c>
      <c r="AR33" s="172">
        <f t="shared" si="28"/>
        <v>1.293676275153183E-4</v>
      </c>
      <c r="AS33" s="172">
        <f t="shared" si="28"/>
        <v>5.8803467052417404E-5</v>
      </c>
      <c r="AT33" s="172">
        <f t="shared" si="28"/>
        <v>2.9401733526208706E-6</v>
      </c>
      <c r="AU33" s="172">
        <f t="shared" si="28"/>
        <v>2.9401733526208703E-7</v>
      </c>
      <c r="AV33" s="172">
        <f t="shared" si="28"/>
        <v>2.9401733526208706E-6</v>
      </c>
      <c r="AW33" s="172">
        <f t="shared" si="28"/>
        <v>2.9401733526208703E-7</v>
      </c>
      <c r="AX33" s="172">
        <f t="shared" si="28"/>
        <v>2.9401733526208702E-5</v>
      </c>
      <c r="AY33" s="172">
        <f t="shared" si="28"/>
        <v>2.9401733526208706E-6</v>
      </c>
      <c r="AZ33" s="172">
        <f t="shared" si="28"/>
        <v>2.9401733526208703E-7</v>
      </c>
      <c r="BA33" s="172">
        <f t="shared" si="28"/>
        <v>1.4700866763104351E-5</v>
      </c>
      <c r="BB33" s="172">
        <f t="shared" si="28"/>
        <v>2.9401733526208706E-6</v>
      </c>
      <c r="BC33" s="172">
        <f t="shared" si="28"/>
        <v>2.9401733526208703E-7</v>
      </c>
      <c r="BD33" s="172">
        <f t="shared" si="28"/>
        <v>2.6461560173587834E-5</v>
      </c>
      <c r="BE33" s="172">
        <f t="shared" si="28"/>
        <v>2.9401733526208706E-6</v>
      </c>
      <c r="BF33" s="172">
        <f t="shared" si="28"/>
        <v>2.9401733526208703E-7</v>
      </c>
      <c r="BG33" s="172">
        <f t="shared" si="28"/>
        <v>0</v>
      </c>
      <c r="BH33" s="172">
        <f t="shared" si="28"/>
        <v>1.3965823424949135E-2</v>
      </c>
      <c r="BI33" s="172">
        <f t="shared" si="28"/>
        <v>0</v>
      </c>
      <c r="BJ33" s="172">
        <f t="shared" si="28"/>
        <v>1.4700866763104354E-3</v>
      </c>
      <c r="BK33" s="172">
        <f t="shared" si="28"/>
        <v>0</v>
      </c>
      <c r="BL33" s="172">
        <f t="shared" si="28"/>
        <v>4.4102600289313058E-4</v>
      </c>
      <c r="BM33" s="172">
        <f t="shared" si="28"/>
        <v>5.8803467052417416E-3</v>
      </c>
      <c r="BN33" s="172">
        <f t="shared" si="28"/>
        <v>5.8803467052417416E-3</v>
      </c>
      <c r="BO33" s="172">
        <f t="shared" si="28"/>
        <v>0</v>
      </c>
      <c r="BP33" s="172">
        <f t="shared" si="28"/>
        <v>0</v>
      </c>
      <c r="BQ33" s="172">
        <f t="shared" si="28"/>
        <v>2.9401733526208707E-4</v>
      </c>
      <c r="BR33" s="172">
        <f t="shared" si="28"/>
        <v>0</v>
      </c>
      <c r="BS33" s="172">
        <f t="shared" si="28"/>
        <v>0</v>
      </c>
      <c r="BT33" s="172">
        <f t="shared" si="28"/>
        <v>1.5582918768890614E-2</v>
      </c>
      <c r="BU33" s="172">
        <f t="shared" si="28"/>
        <v>2.9401733526208708E-3</v>
      </c>
      <c r="BV33" s="172">
        <f t="shared" si="28"/>
        <v>0</v>
      </c>
      <c r="BW33" s="172">
        <f t="shared" si="28"/>
        <v>0</v>
      </c>
      <c r="BX33" s="172">
        <f t="shared" si="28"/>
        <v>0</v>
      </c>
      <c r="BY33" s="172">
        <f t="shared" si="28"/>
        <v>0</v>
      </c>
      <c r="BZ33" s="172">
        <f t="shared" ref="BZ33:DC33" si="29">BZ32*100/$DE$32/100</f>
        <v>0</v>
      </c>
      <c r="CA33" s="172">
        <f t="shared" si="29"/>
        <v>0</v>
      </c>
      <c r="CB33" s="172">
        <f t="shared" si="29"/>
        <v>8.8205200578626115E-4</v>
      </c>
      <c r="CC33" s="172">
        <f t="shared" si="29"/>
        <v>2.9401733526208708E-3</v>
      </c>
      <c r="CD33" s="172">
        <f t="shared" si="29"/>
        <v>8.8205200578626124E-3</v>
      </c>
      <c r="CE33" s="172">
        <f t="shared" si="29"/>
        <v>0</v>
      </c>
      <c r="CF33" s="172">
        <f t="shared" si="29"/>
        <v>5.8832868785943619E-3</v>
      </c>
      <c r="CG33" s="172">
        <f t="shared" si="29"/>
        <v>2.9401733526208706E-6</v>
      </c>
      <c r="CH33" s="172">
        <f t="shared" si="29"/>
        <v>1.4700866763104354E-3</v>
      </c>
      <c r="CI33" s="172">
        <f t="shared" si="29"/>
        <v>1.4700866763104354E-3</v>
      </c>
      <c r="CJ33" s="172">
        <f t="shared" si="29"/>
        <v>0</v>
      </c>
      <c r="CK33" s="172">
        <f t="shared" si="29"/>
        <v>2.9401733526208708E-3</v>
      </c>
      <c r="CL33" s="172">
        <f t="shared" si="29"/>
        <v>0</v>
      </c>
      <c r="CM33" s="172">
        <f t="shared" si="29"/>
        <v>5.8803467052417416E-3</v>
      </c>
      <c r="CN33" s="172">
        <f t="shared" si="29"/>
        <v>2.9401733526208708E-3</v>
      </c>
      <c r="CO33" s="172">
        <f t="shared" si="29"/>
        <v>2.9401733526208708E-3</v>
      </c>
      <c r="CP33" s="172">
        <f t="shared" si="29"/>
        <v>0</v>
      </c>
      <c r="CQ33" s="172">
        <f t="shared" si="29"/>
        <v>1.9140528525561865E-2</v>
      </c>
      <c r="CR33" s="172">
        <f t="shared" si="29"/>
        <v>1.4700866763104352E-2</v>
      </c>
      <c r="CS33" s="172">
        <f t="shared" si="29"/>
        <v>4.4396617624575148E-3</v>
      </c>
      <c r="CT33" s="172">
        <f t="shared" si="29"/>
        <v>8.8793235249150293E-9</v>
      </c>
      <c r="CU33" s="172">
        <f t="shared" si="29"/>
        <v>7.350433381552177E-4</v>
      </c>
      <c r="CV33" s="172">
        <f t="shared" si="29"/>
        <v>0</v>
      </c>
      <c r="CW33" s="172">
        <f t="shared" si="29"/>
        <v>0</v>
      </c>
      <c r="CX33" s="172">
        <f t="shared" si="29"/>
        <v>0</v>
      </c>
      <c r="CY33" s="172">
        <f t="shared" si="29"/>
        <v>0</v>
      </c>
      <c r="CZ33" s="172">
        <f t="shared" si="29"/>
        <v>0</v>
      </c>
      <c r="DA33" s="172">
        <f t="shared" si="29"/>
        <v>7.350433381552177E-4</v>
      </c>
      <c r="DB33" s="172">
        <f t="shared" si="29"/>
        <v>0</v>
      </c>
      <c r="DC33" s="172">
        <f t="shared" si="29"/>
        <v>0</v>
      </c>
      <c r="DD33" s="172">
        <f>DD32*100/$DE$32/100</f>
        <v>2.9401733526208706E-6</v>
      </c>
      <c r="DE33" s="172">
        <f>DE32*100/$DE$32/100</f>
        <v>1</v>
      </c>
      <c r="DF33" s="172" t="e">
        <f>DF32*100/$DE$32/100</f>
        <v>#DIV/0!</v>
      </c>
    </row>
    <row r="36" spans="1:110" ht="15" x14ac:dyDescent="0.25">
      <c r="A36" s="138" t="s">
        <v>535</v>
      </c>
      <c r="B36" s="124"/>
      <c r="C36" s="124"/>
      <c r="D36" s="124"/>
      <c r="E36" s="124"/>
      <c r="F36" s="124"/>
      <c r="G36" s="124"/>
      <c r="H36" s="124"/>
      <c r="I36" s="124"/>
    </row>
    <row r="37" spans="1:110" x14ac:dyDescent="0.2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110" ht="90" x14ac:dyDescent="0.2">
      <c r="A38" s="140" t="s">
        <v>496</v>
      </c>
      <c r="B38" s="140" t="s">
        <v>547</v>
      </c>
      <c r="C38" s="140" t="s">
        <v>691</v>
      </c>
      <c r="D38" s="140" t="s">
        <v>522</v>
      </c>
      <c r="E38" s="140" t="s">
        <v>523</v>
      </c>
      <c r="F38" s="201" t="s">
        <v>739</v>
      </c>
      <c r="G38" s="140" t="s">
        <v>548</v>
      </c>
      <c r="H38" s="140" t="s">
        <v>737</v>
      </c>
      <c r="I38" s="140" t="s">
        <v>549</v>
      </c>
    </row>
    <row r="39" spans="1:110" ht="15" x14ac:dyDescent="0.2">
      <c r="A39" s="140"/>
      <c r="B39" s="140"/>
      <c r="C39" s="140"/>
      <c r="D39" s="140"/>
      <c r="E39" s="140"/>
      <c r="F39" s="200"/>
      <c r="G39" s="154"/>
      <c r="H39" s="140"/>
      <c r="I39" s="154"/>
    </row>
    <row r="40" spans="1:110" x14ac:dyDescent="0.2">
      <c r="A40" s="141">
        <v>1</v>
      </c>
      <c r="B40" s="142"/>
      <c r="C40" s="142"/>
      <c r="D40" s="143"/>
      <c r="E40" s="143"/>
      <c r="F40" s="200"/>
      <c r="G40" s="144"/>
      <c r="H40" s="143"/>
      <c r="I40" s="154"/>
    </row>
    <row r="41" spans="1:110" ht="15" x14ac:dyDescent="0.25">
      <c r="A41" s="167"/>
      <c r="B41" s="158" t="s">
        <v>258</v>
      </c>
      <c r="C41" s="158"/>
      <c r="D41" s="167"/>
      <c r="E41" s="146"/>
      <c r="F41" s="200"/>
      <c r="G41" s="147"/>
      <c r="H41" s="146"/>
      <c r="I41" s="154"/>
    </row>
    <row r="42" spans="1:110" x14ac:dyDescent="0.2">
      <c r="A42" s="124"/>
      <c r="B42" s="124"/>
      <c r="C42" s="124"/>
      <c r="D42" s="124"/>
      <c r="E42" s="124"/>
      <c r="G42" s="124"/>
      <c r="H42" s="124"/>
      <c r="I42" s="124"/>
    </row>
    <row r="43" spans="1:110" ht="15" x14ac:dyDescent="0.25">
      <c r="A43" s="138" t="s">
        <v>740</v>
      </c>
      <c r="B43" s="124"/>
      <c r="C43" s="124"/>
      <c r="D43" s="124"/>
      <c r="E43" s="124"/>
      <c r="G43" s="124"/>
      <c r="H43" s="124"/>
      <c r="I43" s="124"/>
    </row>
    <row r="44" spans="1:110" x14ac:dyDescent="0.2">
      <c r="A44" s="124"/>
      <c r="B44" s="124"/>
      <c r="C44" s="124"/>
      <c r="D44" s="124"/>
      <c r="E44" s="124"/>
      <c r="G44" s="124"/>
      <c r="H44" s="124"/>
      <c r="I44" s="124"/>
    </row>
    <row r="45" spans="1:110" s="203" customFormat="1" ht="90" x14ac:dyDescent="0.2">
      <c r="A45" s="140" t="s">
        <v>496</v>
      </c>
      <c r="B45" s="140" t="s">
        <v>538</v>
      </c>
      <c r="C45" s="201" t="s">
        <v>430</v>
      </c>
      <c r="D45" s="201" t="s">
        <v>527</v>
      </c>
      <c r="E45" s="140" t="s">
        <v>491</v>
      </c>
      <c r="F45" s="140" t="s">
        <v>431</v>
      </c>
      <c r="G45" s="202" t="s">
        <v>537</v>
      </c>
      <c r="H45" s="140" t="s">
        <v>737</v>
      </c>
      <c r="I45" s="140" t="s">
        <v>549</v>
      </c>
    </row>
    <row r="46" spans="1:110" x14ac:dyDescent="0.2">
      <c r="A46" s="141">
        <v>1</v>
      </c>
      <c r="B46" s="156"/>
      <c r="C46" s="200">
        <v>5</v>
      </c>
      <c r="D46" s="200"/>
      <c r="E46" s="157">
        <v>100</v>
      </c>
      <c r="F46" s="156">
        <v>10</v>
      </c>
      <c r="G46" s="166">
        <f>IF(F46=0,0,C46*E46/F46)</f>
        <v>50</v>
      </c>
      <c r="H46" s="156"/>
      <c r="I46" s="154"/>
    </row>
    <row r="47" spans="1:110" ht="15" x14ac:dyDescent="0.2">
      <c r="A47" s="139"/>
      <c r="B47" s="158" t="s">
        <v>258</v>
      </c>
      <c r="C47" s="200"/>
      <c r="D47" s="200"/>
      <c r="E47" s="159"/>
      <c r="F47" s="160"/>
      <c r="G47" s="166">
        <f>IF(F47=0,0,E47/F47)</f>
        <v>0</v>
      </c>
      <c r="H47" s="160"/>
      <c r="I47" s="154"/>
    </row>
    <row r="48" spans="1:110" x14ac:dyDescent="0.2">
      <c r="A48" s="124"/>
      <c r="B48" s="124"/>
      <c r="C48" s="124"/>
      <c r="D48" s="124"/>
      <c r="E48" s="124"/>
      <c r="G48" s="124"/>
      <c r="H48" s="124"/>
      <c r="I48" s="124"/>
    </row>
    <row r="49" spans="1:9" ht="15" x14ac:dyDescent="0.25">
      <c r="A49" s="138" t="s">
        <v>526</v>
      </c>
      <c r="B49" s="124"/>
      <c r="C49" s="124"/>
      <c r="D49" s="124"/>
      <c r="E49" s="124"/>
      <c r="G49" s="124"/>
      <c r="H49" s="124"/>
      <c r="I49" s="124"/>
    </row>
    <row r="50" spans="1:9" x14ac:dyDescent="0.2">
      <c r="A50" s="124"/>
      <c r="B50" s="124"/>
      <c r="C50" s="124"/>
      <c r="D50" s="124"/>
      <c r="E50" s="124"/>
      <c r="G50" s="124"/>
      <c r="H50" s="124"/>
      <c r="I50" s="124"/>
    </row>
    <row r="51" spans="1:9" ht="90" x14ac:dyDescent="0.2">
      <c r="A51" s="140" t="s">
        <v>496</v>
      </c>
      <c r="B51" s="140" t="s">
        <v>539</v>
      </c>
      <c r="C51" s="201" t="s">
        <v>430</v>
      </c>
      <c r="D51" s="201" t="s">
        <v>527</v>
      </c>
      <c r="E51" s="140" t="s">
        <v>540</v>
      </c>
      <c r="F51" s="140" t="s">
        <v>529</v>
      </c>
      <c r="G51" s="140" t="s">
        <v>527</v>
      </c>
      <c r="H51" s="140" t="s">
        <v>737</v>
      </c>
      <c r="I51" s="140" t="s">
        <v>549</v>
      </c>
    </row>
    <row r="52" spans="1:9" x14ac:dyDescent="0.2">
      <c r="A52" s="141">
        <v>1</v>
      </c>
      <c r="B52" s="117"/>
      <c r="C52" s="200"/>
      <c r="D52" s="200"/>
      <c r="E52" s="153"/>
      <c r="F52" s="153"/>
      <c r="G52" s="161"/>
      <c r="H52" s="153"/>
      <c r="I52" s="154"/>
    </row>
    <row r="53" spans="1:9" x14ac:dyDescent="0.2">
      <c r="A53" s="145"/>
      <c r="B53" s="162" t="s">
        <v>528</v>
      </c>
      <c r="C53" s="200"/>
      <c r="D53" s="200"/>
      <c r="E53" s="163"/>
      <c r="F53" s="165"/>
      <c r="G53" s="164"/>
      <c r="H53" s="165"/>
      <c r="I53" s="154"/>
    </row>
    <row r="54" spans="1:9" x14ac:dyDescent="0.2">
      <c r="A54" s="124"/>
      <c r="B54" s="124"/>
      <c r="C54" s="124"/>
      <c r="D54" s="124"/>
      <c r="E54" s="124"/>
      <c r="G54" s="124"/>
      <c r="H54" s="124"/>
      <c r="I54" s="124"/>
    </row>
    <row r="55" spans="1:9" ht="15" x14ac:dyDescent="0.25">
      <c r="A55" s="138" t="s">
        <v>530</v>
      </c>
      <c r="B55" s="124"/>
      <c r="C55" s="124"/>
      <c r="D55" s="124"/>
      <c r="E55" s="124"/>
      <c r="G55" s="124"/>
      <c r="H55" s="124"/>
      <c r="I55" s="124"/>
    </row>
    <row r="56" spans="1:9" x14ac:dyDescent="0.2">
      <c r="A56" s="124"/>
      <c r="B56" s="124"/>
      <c r="C56" s="124"/>
      <c r="D56" s="124"/>
      <c r="E56" s="124"/>
      <c r="G56" s="124"/>
      <c r="H56" s="124"/>
      <c r="I56" s="124"/>
    </row>
    <row r="57" spans="1:9" s="203" customFormat="1" ht="90" x14ac:dyDescent="0.2">
      <c r="A57" s="140" t="s">
        <v>496</v>
      </c>
      <c r="B57" s="140" t="s">
        <v>541</v>
      </c>
      <c r="C57" s="201" t="s">
        <v>430</v>
      </c>
      <c r="D57" s="201" t="s">
        <v>527</v>
      </c>
      <c r="E57" s="140" t="s">
        <v>491</v>
      </c>
      <c r="F57" s="140" t="s">
        <v>542</v>
      </c>
      <c r="G57" s="202" t="s">
        <v>543</v>
      </c>
      <c r="H57" s="140" t="s">
        <v>737</v>
      </c>
      <c r="I57" s="140" t="s">
        <v>549</v>
      </c>
    </row>
    <row r="58" spans="1:9" x14ac:dyDescent="0.2">
      <c r="A58" s="141">
        <v>1</v>
      </c>
      <c r="B58" s="156"/>
      <c r="C58" s="200"/>
      <c r="D58" s="200"/>
      <c r="E58" s="157"/>
      <c r="F58" s="156"/>
      <c r="G58" s="154"/>
      <c r="H58" s="156"/>
      <c r="I58" s="154"/>
    </row>
    <row r="59" spans="1:9" ht="15" x14ac:dyDescent="0.2">
      <c r="A59" s="139"/>
      <c r="B59" s="158" t="s">
        <v>258</v>
      </c>
      <c r="C59" s="200"/>
      <c r="D59" s="200"/>
      <c r="E59" s="159"/>
      <c r="F59" s="160"/>
      <c r="G59" s="154"/>
      <c r="H59" s="160"/>
      <c r="I59" s="154"/>
    </row>
    <row r="60" spans="1:9" x14ac:dyDescent="0.2">
      <c r="A60" s="124"/>
      <c r="B60" s="124"/>
      <c r="C60" s="124"/>
      <c r="D60" s="124"/>
      <c r="E60" s="124"/>
      <c r="G60" s="124"/>
      <c r="H60" s="124"/>
      <c r="I60" s="124"/>
    </row>
    <row r="61" spans="1:9" ht="15" x14ac:dyDescent="0.25">
      <c r="A61" s="138" t="s">
        <v>532</v>
      </c>
      <c r="B61" s="124"/>
      <c r="C61" s="124"/>
      <c r="D61" s="124"/>
      <c r="E61" s="124"/>
      <c r="G61" s="124"/>
      <c r="H61" s="124"/>
      <c r="I61" s="124"/>
    </row>
    <row r="62" spans="1:9" x14ac:dyDescent="0.2">
      <c r="A62" s="124"/>
      <c r="B62" s="124"/>
      <c r="C62" s="124"/>
      <c r="D62" s="124"/>
      <c r="E62" s="124"/>
      <c r="G62" s="124"/>
      <c r="H62" s="124"/>
      <c r="I62" s="124"/>
    </row>
    <row r="63" spans="1:9" s="203" customFormat="1" ht="90" x14ac:dyDescent="0.2">
      <c r="A63" s="140" t="s">
        <v>496</v>
      </c>
      <c r="B63" s="140" t="s">
        <v>544</v>
      </c>
      <c r="C63" s="201" t="s">
        <v>430</v>
      </c>
      <c r="D63" s="201" t="s">
        <v>527</v>
      </c>
      <c r="E63" s="140" t="s">
        <v>491</v>
      </c>
      <c r="F63" s="140" t="s">
        <v>542</v>
      </c>
      <c r="G63" s="202" t="s">
        <v>545</v>
      </c>
      <c r="H63" s="140" t="s">
        <v>737</v>
      </c>
      <c r="I63" s="140" t="s">
        <v>549</v>
      </c>
    </row>
    <row r="64" spans="1:9" x14ac:dyDescent="0.2">
      <c r="A64" s="141">
        <v>1</v>
      </c>
      <c r="B64" s="156"/>
      <c r="C64" s="200"/>
      <c r="D64" s="200"/>
      <c r="E64" s="157"/>
      <c r="F64" s="156"/>
      <c r="G64" s="154"/>
      <c r="H64" s="156"/>
      <c r="I64" s="154"/>
    </row>
    <row r="65" spans="1:9" ht="15" x14ac:dyDescent="0.2">
      <c r="A65" s="139"/>
      <c r="B65" s="158" t="s">
        <v>258</v>
      </c>
      <c r="C65" s="200"/>
      <c r="D65" s="200"/>
      <c r="E65" s="159"/>
      <c r="F65" s="160"/>
      <c r="G65" s="154"/>
      <c r="H65" s="160"/>
      <c r="I65" s="154"/>
    </row>
    <row r="66" spans="1:9" x14ac:dyDescent="0.2">
      <c r="A66" s="124"/>
      <c r="B66" s="124"/>
      <c r="C66" s="124"/>
      <c r="D66" s="124"/>
      <c r="E66" s="124"/>
      <c r="G66" s="124"/>
      <c r="H66" s="124"/>
      <c r="I66" s="124"/>
    </row>
    <row r="67" spans="1:9" x14ac:dyDescent="0.2">
      <c r="A67" s="124"/>
      <c r="B67" s="124"/>
      <c r="C67" s="124"/>
      <c r="D67" s="124"/>
      <c r="E67" s="124"/>
      <c r="G67" s="124"/>
      <c r="H67" s="124"/>
      <c r="I67" s="124"/>
    </row>
    <row r="68" spans="1:9" ht="15" x14ac:dyDescent="0.25">
      <c r="A68" s="138" t="s">
        <v>533</v>
      </c>
      <c r="B68" s="124"/>
      <c r="C68" s="124"/>
      <c r="D68" s="124"/>
      <c r="E68" s="124"/>
      <c r="G68" s="124"/>
      <c r="H68" s="124"/>
      <c r="I68" s="124"/>
    </row>
    <row r="69" spans="1:9" x14ac:dyDescent="0.2">
      <c r="A69" s="124"/>
      <c r="B69" s="124"/>
      <c r="C69" s="124"/>
      <c r="D69" s="124"/>
      <c r="E69" s="124"/>
      <c r="G69" s="124"/>
      <c r="H69" s="124"/>
      <c r="I69" s="124"/>
    </row>
    <row r="70" spans="1:9" s="203" customFormat="1" ht="90" x14ac:dyDescent="0.2">
      <c r="A70" s="140" t="s">
        <v>496</v>
      </c>
      <c r="B70" s="140" t="s">
        <v>546</v>
      </c>
      <c r="C70" s="201" t="s">
        <v>430</v>
      </c>
      <c r="D70" s="201" t="s">
        <v>527</v>
      </c>
      <c r="E70" s="140" t="s">
        <v>491</v>
      </c>
      <c r="F70" s="202" t="s">
        <v>545</v>
      </c>
      <c r="G70" s="204"/>
      <c r="H70" s="140" t="s">
        <v>737</v>
      </c>
      <c r="I70" s="140" t="s">
        <v>549</v>
      </c>
    </row>
    <row r="71" spans="1:9" x14ac:dyDescent="0.2">
      <c r="A71" s="141">
        <v>1</v>
      </c>
      <c r="B71" s="156"/>
      <c r="C71" s="200"/>
      <c r="D71" s="200"/>
      <c r="E71" s="157"/>
      <c r="F71" s="156"/>
      <c r="G71" s="154"/>
      <c r="H71" s="156"/>
      <c r="I71" s="154"/>
    </row>
    <row r="72" spans="1:9" ht="15" x14ac:dyDescent="0.2">
      <c r="A72" s="139"/>
      <c r="B72" s="158" t="s">
        <v>258</v>
      </c>
      <c r="C72" s="200"/>
      <c r="D72" s="200"/>
      <c r="E72" s="159"/>
      <c r="F72" s="160"/>
      <c r="G72" s="154"/>
      <c r="H72" s="160"/>
      <c r="I72" s="154"/>
    </row>
    <row r="73" spans="1:9" x14ac:dyDescent="0.2">
      <c r="A73" s="124"/>
      <c r="B73" s="124"/>
      <c r="C73" s="124"/>
      <c r="D73" s="124"/>
      <c r="E73" s="124"/>
      <c r="G73" s="124"/>
      <c r="H73" s="124"/>
      <c r="I73" s="124"/>
    </row>
    <row r="74" spans="1:9" x14ac:dyDescent="0.2">
      <c r="A74" s="124"/>
      <c r="B74" s="124"/>
      <c r="C74" s="124"/>
      <c r="D74" s="124"/>
      <c r="E74" s="124"/>
      <c r="G74" s="124"/>
      <c r="H74" s="124"/>
      <c r="I74" s="124"/>
    </row>
    <row r="75" spans="1:9" ht="15" x14ac:dyDescent="0.25">
      <c r="A75" s="138" t="s">
        <v>536</v>
      </c>
      <c r="B75" s="124"/>
      <c r="C75" s="124"/>
      <c r="D75" s="124"/>
      <c r="E75" s="124"/>
      <c r="G75" s="124"/>
      <c r="H75" s="124"/>
      <c r="I75" s="124"/>
    </row>
    <row r="76" spans="1:9" x14ac:dyDescent="0.2">
      <c r="A76" s="124"/>
      <c r="B76" s="124"/>
      <c r="C76" s="124"/>
      <c r="D76" s="124"/>
      <c r="E76" s="124"/>
      <c r="G76" s="124"/>
      <c r="H76" s="124"/>
      <c r="I76" s="124"/>
    </row>
    <row r="77" spans="1:9" ht="30" x14ac:dyDescent="0.2">
      <c r="A77" s="140" t="s">
        <v>496</v>
      </c>
      <c r="B77" s="140" t="s">
        <v>547</v>
      </c>
      <c r="C77" s="140" t="s">
        <v>691</v>
      </c>
      <c r="D77" s="140" t="s">
        <v>522</v>
      </c>
      <c r="E77" s="140" t="s">
        <v>523</v>
      </c>
      <c r="F77" s="201" t="s">
        <v>738</v>
      </c>
      <c r="G77" s="140" t="s">
        <v>548</v>
      </c>
      <c r="H77" s="140" t="s">
        <v>549</v>
      </c>
    </row>
    <row r="78" spans="1:9" ht="15" x14ac:dyDescent="0.2">
      <c r="A78" s="140"/>
      <c r="B78" s="140"/>
      <c r="C78" s="140"/>
      <c r="D78" s="140"/>
      <c r="E78" s="140"/>
      <c r="F78" s="200"/>
      <c r="G78" s="154"/>
      <c r="H78" s="154"/>
    </row>
    <row r="79" spans="1:9" x14ac:dyDescent="0.2">
      <c r="A79" s="141">
        <v>1</v>
      </c>
      <c r="B79" s="142"/>
      <c r="C79" s="142"/>
      <c r="D79" s="143"/>
      <c r="E79" s="143"/>
      <c r="F79" s="200"/>
      <c r="G79" s="144"/>
      <c r="H79" s="154"/>
    </row>
    <row r="80" spans="1:9" ht="15" x14ac:dyDescent="0.25">
      <c r="A80" s="167"/>
      <c r="B80" s="158" t="s">
        <v>258</v>
      </c>
      <c r="C80" s="158"/>
      <c r="D80" s="167"/>
      <c r="E80" s="146"/>
      <c r="F80" s="200"/>
      <c r="G80" s="147"/>
      <c r="H80" s="154"/>
    </row>
    <row r="81" spans="2:10" x14ac:dyDescent="0.2">
      <c r="B81" s="124"/>
      <c r="C81" s="124"/>
      <c r="D81" s="124"/>
      <c r="E81" s="124"/>
      <c r="F81" s="124"/>
      <c r="G81" s="124"/>
      <c r="H81" s="124"/>
      <c r="J81" s="124"/>
    </row>
    <row r="82" spans="2:10" x14ac:dyDescent="0.2">
      <c r="B82" s="124"/>
      <c r="C82" s="124"/>
      <c r="D82" s="124"/>
      <c r="E82" s="124"/>
      <c r="F82" s="124"/>
      <c r="G82" s="124"/>
      <c r="H82" s="124"/>
      <c r="I82" s="124"/>
      <c r="J82" s="124"/>
    </row>
  </sheetData>
  <autoFilter ref="A22:DF22"/>
  <mergeCells count="94">
    <mergeCell ref="CZ20:CZ21"/>
    <mergeCell ref="DA20:DA21"/>
    <mergeCell ref="DB20:DB21"/>
    <mergeCell ref="DC20:DC21"/>
    <mergeCell ref="CS20:CT20"/>
    <mergeCell ref="CU20:CU21"/>
    <mergeCell ref="CV20:CV21"/>
    <mergeCell ref="CW20:CW21"/>
    <mergeCell ref="CX20:CX21"/>
    <mergeCell ref="CY20:CY21"/>
    <mergeCell ref="CR20:CR21"/>
    <mergeCell ref="CG20:CG21"/>
    <mergeCell ref="CH20:CH21"/>
    <mergeCell ref="CI20:CI21"/>
    <mergeCell ref="CJ20:CJ21"/>
    <mergeCell ref="CK20:CK21"/>
    <mergeCell ref="CL20:CL21"/>
    <mergeCell ref="CM20:CM21"/>
    <mergeCell ref="CN20:CN21"/>
    <mergeCell ref="CO20:CO21"/>
    <mergeCell ref="CP20:CP21"/>
    <mergeCell ref="CQ20:CQ21"/>
    <mergeCell ref="CF20:CF21"/>
    <mergeCell ref="BU20:BU21"/>
    <mergeCell ref="BV20:BV21"/>
    <mergeCell ref="BW20:BW21"/>
    <mergeCell ref="BX20:BX21"/>
    <mergeCell ref="BY20:BY21"/>
    <mergeCell ref="BZ20:BZ21"/>
    <mergeCell ref="CA20:CA21"/>
    <mergeCell ref="CB20:CB21"/>
    <mergeCell ref="CC20:CC21"/>
    <mergeCell ref="CD20:CD21"/>
    <mergeCell ref="CE20:CE21"/>
    <mergeCell ref="BG20:BG21"/>
    <mergeCell ref="BT20:BT21"/>
    <mergeCell ref="BI20:BI21"/>
    <mergeCell ref="BJ20:BJ21"/>
    <mergeCell ref="BK20:BK21"/>
    <mergeCell ref="BL20:BL21"/>
    <mergeCell ref="BM20:BM21"/>
    <mergeCell ref="BN20:BN21"/>
    <mergeCell ref="BO20:BO21"/>
    <mergeCell ref="BP20:BP21"/>
    <mergeCell ref="BQ20:BQ21"/>
    <mergeCell ref="BR20:BR21"/>
    <mergeCell ref="BS20:BS21"/>
    <mergeCell ref="AR20:AR21"/>
    <mergeCell ref="AS20:AW20"/>
    <mergeCell ref="AX20:AZ20"/>
    <mergeCell ref="BA20:BC20"/>
    <mergeCell ref="BD20:BF20"/>
    <mergeCell ref="AM20:AM21"/>
    <mergeCell ref="AN20:AN21"/>
    <mergeCell ref="AO20:AO21"/>
    <mergeCell ref="AP20:AP21"/>
    <mergeCell ref="AQ20:AQ21"/>
    <mergeCell ref="F20:F21"/>
    <mergeCell ref="G20:H20"/>
    <mergeCell ref="J20:J21"/>
    <mergeCell ref="K20:N20"/>
    <mergeCell ref="O20:P20"/>
    <mergeCell ref="K19:P19"/>
    <mergeCell ref="Q19:AJ19"/>
    <mergeCell ref="AK19:AN19"/>
    <mergeCell ref="AO19:AQ19"/>
    <mergeCell ref="DD19:DD21"/>
    <mergeCell ref="Q20:Q21"/>
    <mergeCell ref="R20:T20"/>
    <mergeCell ref="U20:X20"/>
    <mergeCell ref="Y20:AB20"/>
    <mergeCell ref="BH19:BS19"/>
    <mergeCell ref="BT19:CE19"/>
    <mergeCell ref="CF19:CL19"/>
    <mergeCell ref="CM19:CP19"/>
    <mergeCell ref="CQ19:CT19"/>
    <mergeCell ref="CU19:DC19"/>
    <mergeCell ref="BH20:BH21"/>
    <mergeCell ref="K18:AQ18"/>
    <mergeCell ref="AR18:DC18"/>
    <mergeCell ref="DE18:DE21"/>
    <mergeCell ref="DF18:DF21"/>
    <mergeCell ref="A19:A21"/>
    <mergeCell ref="B19:B21"/>
    <mergeCell ref="C19:C21"/>
    <mergeCell ref="D19:D21"/>
    <mergeCell ref="E19:E21"/>
    <mergeCell ref="F19:H19"/>
    <mergeCell ref="AR19:BG19"/>
    <mergeCell ref="AC20:AF20"/>
    <mergeCell ref="AG20:AJ20"/>
    <mergeCell ref="AK20:AK21"/>
    <mergeCell ref="AL20:AL21"/>
    <mergeCell ref="I19:I2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2" manualBreakCount="2">
    <brk id="33" max="109" man="1"/>
    <brk id="34" max="109" man="1"/>
  </rowBreaks>
  <colBreaks count="4" manualBreakCount="4">
    <brk id="16" max="82" man="1"/>
    <brk id="43" max="82" man="1"/>
    <brk id="66" max="82" man="1"/>
    <brk id="90" max="82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zoomScale="60" zoomScaleNormal="60" workbookViewId="0">
      <selection activeCell="AU91" sqref="AU9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zoomScale="60" zoomScaleNormal="60" workbookViewId="0">
      <selection activeCell="AX101" sqref="AX10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72"/>
  <sheetViews>
    <sheetView workbookViewId="0">
      <selection activeCell="O33" sqref="O33"/>
    </sheetView>
  </sheetViews>
  <sheetFormatPr defaultRowHeight="15.75" x14ac:dyDescent="0.25"/>
  <cols>
    <col min="1" max="1" width="84.7109375" style="216" customWidth="1"/>
    <col min="2" max="2" width="19.140625" style="213" customWidth="1"/>
    <col min="5" max="5" width="24.5703125" customWidth="1"/>
  </cols>
  <sheetData>
    <row r="1" spans="1:3" s="173" customFormat="1" ht="31.5" x14ac:dyDescent="0.25">
      <c r="A1" s="205" t="s">
        <v>742</v>
      </c>
      <c r="B1" s="206" t="s">
        <v>743</v>
      </c>
      <c r="C1" s="207"/>
    </row>
    <row r="2" spans="1:3" x14ac:dyDescent="0.25">
      <c r="A2" s="208" t="s">
        <v>744</v>
      </c>
      <c r="B2" s="209" t="s">
        <v>745</v>
      </c>
      <c r="C2" s="200"/>
    </row>
    <row r="3" spans="1:3" x14ac:dyDescent="0.25">
      <c r="A3" s="208" t="s">
        <v>746</v>
      </c>
      <c r="B3" s="209" t="s">
        <v>745</v>
      </c>
      <c r="C3" s="200"/>
    </row>
    <row r="4" spans="1:3" x14ac:dyDescent="0.25">
      <c r="A4" s="208" t="s">
        <v>747</v>
      </c>
      <c r="B4" s="209" t="s">
        <v>748</v>
      </c>
      <c r="C4" s="200"/>
    </row>
    <row r="5" spans="1:3" x14ac:dyDescent="0.25">
      <c r="A5" s="208" t="s">
        <v>749</v>
      </c>
      <c r="B5" s="209" t="s">
        <v>750</v>
      </c>
      <c r="C5" s="200"/>
    </row>
    <row r="6" spans="1:3" x14ac:dyDescent="0.25">
      <c r="A6" s="208" t="s">
        <v>751</v>
      </c>
      <c r="B6" s="209" t="s">
        <v>745</v>
      </c>
      <c r="C6" s="200"/>
    </row>
    <row r="7" spans="1:3" x14ac:dyDescent="0.25">
      <c r="A7" s="208" t="s">
        <v>752</v>
      </c>
      <c r="B7" s="209" t="s">
        <v>748</v>
      </c>
      <c r="C7" s="200"/>
    </row>
    <row r="8" spans="1:3" x14ac:dyDescent="0.25">
      <c r="A8" s="208" t="s">
        <v>753</v>
      </c>
      <c r="B8" s="209" t="s">
        <v>750</v>
      </c>
      <c r="C8" s="200"/>
    </row>
    <row r="9" spans="1:3" x14ac:dyDescent="0.25">
      <c r="A9" s="210" t="s">
        <v>754</v>
      </c>
      <c r="B9" s="209" t="s">
        <v>755</v>
      </c>
      <c r="C9" s="200"/>
    </row>
    <row r="10" spans="1:3" x14ac:dyDescent="0.25">
      <c r="A10" s="210" t="s">
        <v>756</v>
      </c>
      <c r="B10" s="209" t="s">
        <v>755</v>
      </c>
      <c r="C10" s="200"/>
    </row>
    <row r="11" spans="1:3" ht="31.5" x14ac:dyDescent="0.25">
      <c r="A11" s="210" t="s">
        <v>757</v>
      </c>
      <c r="B11" s="209" t="s">
        <v>755</v>
      </c>
      <c r="C11" s="200"/>
    </row>
    <row r="12" spans="1:3" ht="31.5" x14ac:dyDescent="0.25">
      <c r="A12" s="210" t="s">
        <v>758</v>
      </c>
      <c r="B12" s="209" t="s">
        <v>755</v>
      </c>
      <c r="C12" s="200"/>
    </row>
    <row r="13" spans="1:3" ht="47.25" x14ac:dyDescent="0.25">
      <c r="A13" s="210" t="s">
        <v>759</v>
      </c>
      <c r="B13" s="209" t="s">
        <v>760</v>
      </c>
      <c r="C13" s="200"/>
    </row>
    <row r="14" spans="1:3" ht="31.5" x14ac:dyDescent="0.25">
      <c r="A14" s="210" t="s">
        <v>761</v>
      </c>
      <c r="B14" s="209" t="s">
        <v>760</v>
      </c>
      <c r="C14" s="200"/>
    </row>
    <row r="15" spans="1:3" ht="47.25" x14ac:dyDescent="0.25">
      <c r="A15" s="210" t="s">
        <v>762</v>
      </c>
      <c r="B15" s="209" t="s">
        <v>760</v>
      </c>
      <c r="C15" s="200"/>
    </row>
    <row r="16" spans="1:3" x14ac:dyDescent="0.25">
      <c r="A16" s="210" t="s">
        <v>763</v>
      </c>
      <c r="B16" s="209" t="s">
        <v>760</v>
      </c>
      <c r="C16" s="200"/>
    </row>
    <row r="17" spans="1:3" x14ac:dyDescent="0.25">
      <c r="A17" s="210" t="s">
        <v>764</v>
      </c>
      <c r="B17" s="209" t="s">
        <v>760</v>
      </c>
      <c r="C17" s="200"/>
    </row>
    <row r="18" spans="1:3" ht="47.25" x14ac:dyDescent="0.25">
      <c r="A18" s="210" t="s">
        <v>765</v>
      </c>
      <c r="B18" s="209" t="s">
        <v>766</v>
      </c>
      <c r="C18" s="200"/>
    </row>
    <row r="19" spans="1:3" x14ac:dyDescent="0.25">
      <c r="A19" s="210" t="s">
        <v>767</v>
      </c>
      <c r="B19" s="209" t="s">
        <v>760</v>
      </c>
      <c r="C19" s="200"/>
    </row>
    <row r="20" spans="1:3" x14ac:dyDescent="0.25">
      <c r="A20" s="210" t="s">
        <v>768</v>
      </c>
      <c r="B20" s="209" t="s">
        <v>760</v>
      </c>
      <c r="C20" s="200"/>
    </row>
    <row r="21" spans="1:3" ht="47.25" x14ac:dyDescent="0.25">
      <c r="A21" s="210" t="s">
        <v>769</v>
      </c>
      <c r="B21" s="209" t="s">
        <v>755</v>
      </c>
      <c r="C21" s="200"/>
    </row>
    <row r="22" spans="1:3" x14ac:dyDescent="0.25">
      <c r="A22" s="211" t="s">
        <v>770</v>
      </c>
      <c r="B22" s="209" t="s">
        <v>755</v>
      </c>
      <c r="C22" s="200"/>
    </row>
    <row r="23" spans="1:3" x14ac:dyDescent="0.25">
      <c r="A23" s="211" t="s">
        <v>771</v>
      </c>
      <c r="B23" s="209" t="s">
        <v>755</v>
      </c>
      <c r="C23" s="200"/>
    </row>
    <row r="24" spans="1:3" x14ac:dyDescent="0.25">
      <c r="A24" s="211" t="s">
        <v>772</v>
      </c>
      <c r="B24" s="209" t="s">
        <v>755</v>
      </c>
      <c r="C24" s="200"/>
    </row>
    <row r="25" spans="1:3" x14ac:dyDescent="0.25">
      <c r="A25" s="211" t="s">
        <v>773</v>
      </c>
      <c r="B25" s="209" t="s">
        <v>755</v>
      </c>
      <c r="C25" s="200"/>
    </row>
    <row r="26" spans="1:3" ht="31.5" x14ac:dyDescent="0.25">
      <c r="A26" s="211" t="s">
        <v>774</v>
      </c>
      <c r="B26" s="209" t="s">
        <v>755</v>
      </c>
      <c r="C26" s="200"/>
    </row>
    <row r="27" spans="1:3" x14ac:dyDescent="0.25">
      <c r="A27" s="211" t="s">
        <v>775</v>
      </c>
      <c r="B27" s="209" t="s">
        <v>755</v>
      </c>
      <c r="C27" s="200"/>
    </row>
    <row r="28" spans="1:3" ht="31.5" x14ac:dyDescent="0.25">
      <c r="A28" s="211" t="s">
        <v>776</v>
      </c>
      <c r="B28" s="209" t="s">
        <v>755</v>
      </c>
      <c r="C28" s="200"/>
    </row>
    <row r="29" spans="1:3" ht="31.5" x14ac:dyDescent="0.25">
      <c r="A29" s="211" t="s">
        <v>777</v>
      </c>
      <c r="B29" s="209" t="s">
        <v>755</v>
      </c>
      <c r="C29" s="200"/>
    </row>
    <row r="30" spans="1:3" x14ac:dyDescent="0.25">
      <c r="A30" s="211" t="s">
        <v>778</v>
      </c>
      <c r="B30" s="209" t="s">
        <v>755</v>
      </c>
      <c r="C30" s="200"/>
    </row>
    <row r="31" spans="1:3" x14ac:dyDescent="0.25">
      <c r="A31" s="211" t="s">
        <v>779</v>
      </c>
      <c r="B31" s="209" t="s">
        <v>755</v>
      </c>
      <c r="C31" s="200"/>
    </row>
    <row r="32" spans="1:3" x14ac:dyDescent="0.25">
      <c r="A32" s="211" t="s">
        <v>780</v>
      </c>
      <c r="B32" s="209" t="s">
        <v>755</v>
      </c>
      <c r="C32" s="200"/>
    </row>
    <row r="33" spans="1:5" x14ac:dyDescent="0.25">
      <c r="A33" s="211" t="s">
        <v>781</v>
      </c>
      <c r="B33" s="209" t="s">
        <v>755</v>
      </c>
      <c r="C33" s="200"/>
    </row>
    <row r="34" spans="1:5" ht="31.5" x14ac:dyDescent="0.25">
      <c r="A34" s="211" t="s">
        <v>782</v>
      </c>
      <c r="B34" s="209" t="s">
        <v>755</v>
      </c>
      <c r="C34" s="200"/>
    </row>
    <row r="35" spans="1:5" ht="31.5" x14ac:dyDescent="0.25">
      <c r="A35" s="211" t="s">
        <v>783</v>
      </c>
      <c r="B35" s="209" t="s">
        <v>755</v>
      </c>
      <c r="C35" s="200"/>
    </row>
    <row r="36" spans="1:5" ht="31.5" x14ac:dyDescent="0.25">
      <c r="A36" s="211" t="s">
        <v>784</v>
      </c>
      <c r="B36" s="209" t="s">
        <v>755</v>
      </c>
      <c r="C36" s="200"/>
    </row>
    <row r="37" spans="1:5" ht="31.5" x14ac:dyDescent="0.25">
      <c r="A37" s="211" t="s">
        <v>785</v>
      </c>
      <c r="B37" s="209" t="s">
        <v>755</v>
      </c>
      <c r="C37" s="200"/>
    </row>
    <row r="38" spans="1:5" ht="31.5" x14ac:dyDescent="0.25">
      <c r="A38" s="211" t="s">
        <v>786</v>
      </c>
      <c r="B38" s="209" t="s">
        <v>755</v>
      </c>
      <c r="C38" s="200"/>
    </row>
    <row r="39" spans="1:5" x14ac:dyDescent="0.25">
      <c r="A39" s="212"/>
    </row>
    <row r="42" spans="1:5" s="173" customFormat="1" ht="31.5" x14ac:dyDescent="0.25">
      <c r="A42" s="205" t="s">
        <v>787</v>
      </c>
      <c r="B42" s="206" t="s">
        <v>788</v>
      </c>
      <c r="C42" s="207" t="s">
        <v>789</v>
      </c>
      <c r="D42" s="207" t="s">
        <v>790</v>
      </c>
      <c r="E42" s="207" t="s">
        <v>791</v>
      </c>
    </row>
    <row r="43" spans="1:5" x14ac:dyDescent="0.25">
      <c r="A43" s="208" t="s">
        <v>744</v>
      </c>
      <c r="B43" s="209" t="s">
        <v>745</v>
      </c>
      <c r="C43" s="200"/>
      <c r="D43" s="200"/>
      <c r="E43" s="200"/>
    </row>
    <row r="44" spans="1:5" x14ac:dyDescent="0.25">
      <c r="A44" s="208" t="s">
        <v>792</v>
      </c>
      <c r="B44" s="209" t="s">
        <v>745</v>
      </c>
      <c r="C44" s="200"/>
      <c r="D44" s="200"/>
      <c r="E44" s="200"/>
    </row>
    <row r="45" spans="1:5" x14ac:dyDescent="0.25">
      <c r="A45" s="208" t="s">
        <v>793</v>
      </c>
      <c r="B45" s="209" t="s">
        <v>748</v>
      </c>
      <c r="C45" s="200"/>
      <c r="D45" s="200"/>
      <c r="E45" s="200"/>
    </row>
    <row r="46" spans="1:5" x14ac:dyDescent="0.25">
      <c r="A46" s="208" t="s">
        <v>794</v>
      </c>
      <c r="B46" s="209" t="s">
        <v>750</v>
      </c>
      <c r="C46" s="200"/>
      <c r="D46" s="200"/>
      <c r="E46" s="200"/>
    </row>
    <row r="47" spans="1:5" x14ac:dyDescent="0.25">
      <c r="A47" s="208" t="s">
        <v>795</v>
      </c>
      <c r="B47" s="209" t="s">
        <v>755</v>
      </c>
      <c r="C47" s="200"/>
      <c r="D47" s="200"/>
      <c r="E47" s="200"/>
    </row>
    <row r="48" spans="1:5" x14ac:dyDescent="0.25">
      <c r="A48" s="208" t="s">
        <v>796</v>
      </c>
      <c r="B48" s="209" t="s">
        <v>755</v>
      </c>
      <c r="C48" s="200"/>
      <c r="D48" s="200"/>
      <c r="E48" s="200"/>
    </row>
    <row r="49" spans="1:5" ht="31.5" x14ac:dyDescent="0.25">
      <c r="A49" s="210" t="s">
        <v>797</v>
      </c>
      <c r="B49" s="209" t="s">
        <v>755</v>
      </c>
      <c r="C49" s="200"/>
      <c r="D49" s="200"/>
      <c r="E49" s="200"/>
    </row>
    <row r="50" spans="1:5" ht="31.5" x14ac:dyDescent="0.25">
      <c r="A50" s="210" t="s">
        <v>798</v>
      </c>
      <c r="B50" s="209" t="s">
        <v>755</v>
      </c>
      <c r="C50" s="200"/>
      <c r="D50" s="200"/>
      <c r="E50" s="200"/>
    </row>
    <row r="51" spans="1:5" ht="47.25" x14ac:dyDescent="0.25">
      <c r="A51" s="210" t="s">
        <v>799</v>
      </c>
      <c r="B51" s="209" t="s">
        <v>760</v>
      </c>
      <c r="C51" s="200"/>
      <c r="D51" s="200"/>
      <c r="E51" s="200"/>
    </row>
    <row r="52" spans="1:5" ht="31.5" x14ac:dyDescent="0.25">
      <c r="A52" s="210" t="s">
        <v>800</v>
      </c>
      <c r="B52" s="209" t="s">
        <v>760</v>
      </c>
      <c r="C52" s="200"/>
      <c r="D52" s="200"/>
      <c r="E52" s="200"/>
    </row>
    <row r="53" spans="1:5" ht="31.5" x14ac:dyDescent="0.25">
      <c r="A53" s="210" t="s">
        <v>801</v>
      </c>
      <c r="B53" s="209" t="s">
        <v>760</v>
      </c>
      <c r="C53" s="200"/>
      <c r="D53" s="200"/>
      <c r="E53" s="200"/>
    </row>
    <row r="54" spans="1:5" x14ac:dyDescent="0.25">
      <c r="A54" s="210" t="s">
        <v>802</v>
      </c>
      <c r="B54" s="209" t="s">
        <v>760</v>
      </c>
      <c r="C54" s="200"/>
      <c r="D54" s="200"/>
      <c r="E54" s="200"/>
    </row>
    <row r="55" spans="1:5" x14ac:dyDescent="0.25">
      <c r="A55" s="210" t="s">
        <v>803</v>
      </c>
      <c r="B55" s="209" t="s">
        <v>760</v>
      </c>
      <c r="C55" s="200"/>
      <c r="D55" s="200"/>
      <c r="E55" s="200"/>
    </row>
    <row r="56" spans="1:5" ht="47.25" x14ac:dyDescent="0.25">
      <c r="A56" s="210" t="s">
        <v>804</v>
      </c>
      <c r="B56" s="209" t="s">
        <v>766</v>
      </c>
      <c r="C56" s="200"/>
      <c r="D56" s="200"/>
      <c r="E56" s="200"/>
    </row>
    <row r="57" spans="1:5" x14ac:dyDescent="0.25">
      <c r="A57" s="210" t="s">
        <v>805</v>
      </c>
      <c r="B57" s="209" t="s">
        <v>760</v>
      </c>
      <c r="C57" s="200"/>
      <c r="D57" s="200"/>
      <c r="E57" s="200"/>
    </row>
    <row r="58" spans="1:5" x14ac:dyDescent="0.25">
      <c r="A58" s="210" t="s">
        <v>768</v>
      </c>
      <c r="B58" s="209" t="s">
        <v>760</v>
      </c>
      <c r="C58" s="200"/>
      <c r="D58" s="200"/>
      <c r="E58" s="200"/>
    </row>
    <row r="59" spans="1:5" ht="47.25" x14ac:dyDescent="0.25">
      <c r="A59" s="210" t="s">
        <v>806</v>
      </c>
      <c r="B59" s="209" t="s">
        <v>755</v>
      </c>
      <c r="C59" s="200"/>
      <c r="D59" s="200"/>
      <c r="E59" s="200"/>
    </row>
    <row r="60" spans="1:5" x14ac:dyDescent="0.25">
      <c r="A60" s="214" t="s">
        <v>807</v>
      </c>
      <c r="B60" s="209" t="s">
        <v>755</v>
      </c>
      <c r="C60" s="200"/>
      <c r="D60" s="200"/>
      <c r="E60" s="200"/>
    </row>
    <row r="61" spans="1:5" x14ac:dyDescent="0.25">
      <c r="A61" s="214" t="s">
        <v>808</v>
      </c>
      <c r="B61" s="209" t="s">
        <v>755</v>
      </c>
      <c r="C61" s="200"/>
      <c r="D61" s="200"/>
      <c r="E61" s="200"/>
    </row>
    <row r="62" spans="1:5" ht="31.5" x14ac:dyDescent="0.25">
      <c r="A62" s="211" t="s">
        <v>809</v>
      </c>
      <c r="B62" s="209" t="s">
        <v>755</v>
      </c>
      <c r="C62" s="200"/>
      <c r="D62" s="200"/>
      <c r="E62" s="200"/>
    </row>
    <row r="63" spans="1:5" x14ac:dyDescent="0.25">
      <c r="A63" s="211" t="s">
        <v>810</v>
      </c>
      <c r="B63" s="209" t="s">
        <v>755</v>
      </c>
      <c r="C63" s="200"/>
      <c r="D63" s="200"/>
      <c r="E63" s="200"/>
    </row>
    <row r="64" spans="1:5" x14ac:dyDescent="0.25">
      <c r="A64" s="211" t="s">
        <v>779</v>
      </c>
      <c r="B64" s="209" t="s">
        <v>755</v>
      </c>
      <c r="C64" s="200"/>
      <c r="D64" s="200"/>
      <c r="E64" s="200"/>
    </row>
    <row r="65" spans="1:5" x14ac:dyDescent="0.25">
      <c r="A65" s="211" t="s">
        <v>780</v>
      </c>
      <c r="B65" s="209" t="s">
        <v>755</v>
      </c>
      <c r="C65" s="200"/>
      <c r="D65" s="200"/>
      <c r="E65" s="200"/>
    </row>
    <row r="66" spans="1:5" ht="47.25" x14ac:dyDescent="0.25">
      <c r="A66" s="211" t="s">
        <v>811</v>
      </c>
      <c r="B66" s="209" t="s">
        <v>755</v>
      </c>
      <c r="C66" s="200"/>
      <c r="D66" s="200"/>
      <c r="E66" s="200"/>
    </row>
    <row r="67" spans="1:5" x14ac:dyDescent="0.25">
      <c r="A67" s="214" t="s">
        <v>812</v>
      </c>
      <c r="B67" s="209" t="s">
        <v>755</v>
      </c>
      <c r="C67" s="200"/>
      <c r="D67" s="200"/>
      <c r="E67" s="200"/>
    </row>
    <row r="68" spans="1:5" x14ac:dyDescent="0.25">
      <c r="A68" s="214" t="s">
        <v>771</v>
      </c>
      <c r="B68" s="209" t="s">
        <v>755</v>
      </c>
      <c r="C68" s="200"/>
      <c r="D68" s="200"/>
      <c r="E68" s="200"/>
    </row>
    <row r="69" spans="1:5" x14ac:dyDescent="0.25">
      <c r="A69" s="214" t="s">
        <v>813</v>
      </c>
      <c r="B69" s="209" t="s">
        <v>755</v>
      </c>
      <c r="C69" s="200"/>
      <c r="D69" s="200"/>
      <c r="E69" s="200"/>
    </row>
    <row r="70" spans="1:5" x14ac:dyDescent="0.25">
      <c r="A70" s="215"/>
    </row>
    <row r="71" spans="1:5" x14ac:dyDescent="0.25">
      <c r="A71" s="215"/>
    </row>
    <row r="72" spans="1:5" x14ac:dyDescent="0.25">
      <c r="A72" s="2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view="pageBreakPreview" topLeftCell="B1" zoomScale="80" zoomScaleNormal="75" zoomScaleSheetLayoutView="80" workbookViewId="0">
      <selection activeCell="L39" sqref="L39"/>
    </sheetView>
  </sheetViews>
  <sheetFormatPr defaultColWidth="13.28515625" defaultRowHeight="12.75" x14ac:dyDescent="0.2"/>
  <cols>
    <col min="1" max="1" width="50.7109375" style="10" customWidth="1"/>
    <col min="2" max="2" width="8.5703125" style="10" customWidth="1"/>
    <col min="3" max="4" width="25.7109375" style="10" customWidth="1"/>
    <col min="5" max="6" width="25.7109375" style="85" customWidth="1"/>
    <col min="7" max="16384" width="13.28515625" style="10"/>
  </cols>
  <sheetData>
    <row r="1" spans="1:11" s="31" customFormat="1" ht="15" customHeight="1" x14ac:dyDescent="0.25">
      <c r="A1" s="227" t="s">
        <v>267</v>
      </c>
      <c r="B1" s="227"/>
      <c r="C1" s="227"/>
      <c r="D1" s="227"/>
      <c r="E1" s="227"/>
      <c r="F1" s="227"/>
    </row>
    <row r="2" spans="1:11" x14ac:dyDescent="0.2">
      <c r="A2" s="86"/>
      <c r="B2" s="86"/>
      <c r="C2" s="86"/>
      <c r="D2" s="86"/>
      <c r="E2" s="86"/>
      <c r="F2" s="86"/>
    </row>
    <row r="3" spans="1:11" s="31" customFormat="1" ht="15" customHeight="1" x14ac:dyDescent="0.25">
      <c r="A3" s="227" t="s">
        <v>268</v>
      </c>
      <c r="B3" s="227"/>
      <c r="C3" s="227"/>
      <c r="D3" s="227"/>
      <c r="E3" s="227"/>
      <c r="F3" s="227"/>
      <c r="G3" s="87"/>
      <c r="H3" s="87"/>
      <c r="I3" s="87"/>
      <c r="J3" s="87"/>
      <c r="K3" s="87"/>
    </row>
    <row r="5" spans="1:11" ht="12.75" customHeight="1" x14ac:dyDescent="0.2">
      <c r="A5" s="235" t="s">
        <v>1</v>
      </c>
      <c r="B5" s="235" t="s">
        <v>2</v>
      </c>
      <c r="C5" s="229" t="s">
        <v>269</v>
      </c>
      <c r="D5" s="229"/>
      <c r="E5" s="229"/>
      <c r="F5" s="229"/>
    </row>
    <row r="6" spans="1:11" ht="12.75" customHeight="1" x14ac:dyDescent="0.2">
      <c r="A6" s="235"/>
      <c r="B6" s="235"/>
      <c r="C6" s="234" t="s">
        <v>270</v>
      </c>
      <c r="D6" s="235" t="s">
        <v>51</v>
      </c>
      <c r="E6" s="235"/>
      <c r="F6" s="235"/>
    </row>
    <row r="7" spans="1:11" ht="12.75" customHeight="1" x14ac:dyDescent="0.2">
      <c r="A7" s="235"/>
      <c r="B7" s="235"/>
      <c r="C7" s="234"/>
      <c r="D7" s="234" t="s">
        <v>271</v>
      </c>
      <c r="E7" s="234" t="s">
        <v>272</v>
      </c>
      <c r="F7" s="234" t="s">
        <v>273</v>
      </c>
    </row>
    <row r="8" spans="1:11" x14ac:dyDescent="0.2">
      <c r="A8" s="235"/>
      <c r="B8" s="235"/>
      <c r="C8" s="234"/>
      <c r="D8" s="234"/>
      <c r="E8" s="234"/>
      <c r="F8" s="234"/>
    </row>
    <row r="9" spans="1:11" x14ac:dyDescent="0.2">
      <c r="A9" s="235"/>
      <c r="B9" s="235"/>
      <c r="C9" s="234"/>
      <c r="D9" s="234"/>
      <c r="E9" s="234"/>
      <c r="F9" s="234"/>
    </row>
    <row r="10" spans="1:11" x14ac:dyDescent="0.2">
      <c r="A10" s="235"/>
      <c r="B10" s="235"/>
      <c r="C10" s="234"/>
      <c r="D10" s="234"/>
      <c r="E10" s="234"/>
      <c r="F10" s="234"/>
    </row>
    <row r="11" spans="1:11" x14ac:dyDescent="0.2">
      <c r="A11" s="235"/>
      <c r="B11" s="235"/>
      <c r="C11" s="234"/>
      <c r="D11" s="234"/>
      <c r="E11" s="234"/>
      <c r="F11" s="234"/>
    </row>
    <row r="12" spans="1:11" x14ac:dyDescent="0.2">
      <c r="A12" s="43">
        <v>1</v>
      </c>
      <c r="B12" s="43">
        <v>2</v>
      </c>
      <c r="C12" s="88" t="s">
        <v>31</v>
      </c>
      <c r="D12" s="88" t="s">
        <v>32</v>
      </c>
      <c r="E12" s="88" t="s">
        <v>33</v>
      </c>
      <c r="F12" s="88" t="s">
        <v>34</v>
      </c>
    </row>
    <row r="13" spans="1:11" x14ac:dyDescent="0.2">
      <c r="A13" s="90" t="s">
        <v>256</v>
      </c>
      <c r="B13" s="90"/>
      <c r="C13" s="91"/>
      <c r="D13" s="91"/>
      <c r="E13" s="91"/>
      <c r="F13" s="91"/>
    </row>
    <row r="14" spans="1:11" ht="51.75" customHeight="1" x14ac:dyDescent="0.2">
      <c r="A14" s="92" t="s">
        <v>257</v>
      </c>
      <c r="B14" s="41" t="s">
        <v>79</v>
      </c>
      <c r="C14" s="96" t="s">
        <v>26</v>
      </c>
      <c r="D14" s="96" t="s">
        <v>6</v>
      </c>
      <c r="E14" s="96" t="s">
        <v>10</v>
      </c>
      <c r="F14" s="96" t="s">
        <v>14</v>
      </c>
    </row>
    <row r="15" spans="1:11" x14ac:dyDescent="0.2">
      <c r="A15" s="90" t="s">
        <v>29</v>
      </c>
      <c r="B15" s="34"/>
      <c r="C15" s="91"/>
      <c r="D15" s="91"/>
      <c r="E15" s="91"/>
      <c r="F15" s="91"/>
    </row>
    <row r="16" spans="1:11" x14ac:dyDescent="0.2">
      <c r="A16" s="94" t="s">
        <v>258</v>
      </c>
      <c r="B16" s="36">
        <v>900000</v>
      </c>
      <c r="C16" s="38" t="s">
        <v>274</v>
      </c>
      <c r="D16" s="38" t="s">
        <v>265</v>
      </c>
      <c r="E16" s="38" t="s">
        <v>266</v>
      </c>
      <c r="F16" s="38" t="s">
        <v>264</v>
      </c>
    </row>
  </sheetData>
  <mergeCells count="10">
    <mergeCell ref="A1:F1"/>
    <mergeCell ref="A3:F3"/>
    <mergeCell ref="A5:A11"/>
    <mergeCell ref="B5:B11"/>
    <mergeCell ref="C5:F5"/>
    <mergeCell ref="C6:C11"/>
    <mergeCell ref="D6:F6"/>
    <mergeCell ref="D7:D11"/>
    <mergeCell ref="E7:E11"/>
    <mergeCell ref="F7:F11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84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view="pageBreakPreview" zoomScale="80" zoomScaleNormal="75" zoomScaleSheetLayoutView="80" workbookViewId="0">
      <selection activeCell="G27" sqref="G27"/>
    </sheetView>
  </sheetViews>
  <sheetFormatPr defaultColWidth="13.28515625" defaultRowHeight="12.75" x14ac:dyDescent="0.2"/>
  <cols>
    <col min="1" max="1" width="50.7109375" style="10" customWidth="1"/>
    <col min="2" max="2" width="7.5703125" style="10" customWidth="1"/>
    <col min="3" max="5" width="25.7109375" style="10" customWidth="1"/>
    <col min="6" max="7" width="25.7109375" style="85" customWidth="1"/>
    <col min="8" max="16384" width="13.28515625" style="10"/>
  </cols>
  <sheetData>
    <row r="1" spans="1:12" s="31" customFormat="1" ht="15" customHeight="1" x14ac:dyDescent="0.25">
      <c r="A1" s="227" t="s">
        <v>422</v>
      </c>
      <c r="B1" s="227"/>
      <c r="C1" s="227"/>
      <c r="D1" s="227"/>
      <c r="E1" s="227"/>
      <c r="F1" s="227"/>
      <c r="G1" s="227"/>
      <c r="H1" s="87"/>
      <c r="I1" s="87"/>
      <c r="J1" s="87"/>
      <c r="K1" s="87"/>
      <c r="L1" s="87"/>
    </row>
    <row r="2" spans="1:12" s="31" customFormat="1" ht="30" customHeight="1" x14ac:dyDescent="0.25">
      <c r="A2" s="227"/>
      <c r="B2" s="227"/>
      <c r="C2" s="227"/>
      <c r="D2" s="227"/>
      <c r="E2" s="227"/>
      <c r="F2" s="227"/>
      <c r="G2" s="227"/>
      <c r="H2" s="87"/>
      <c r="I2" s="87"/>
      <c r="J2" s="87"/>
      <c r="K2" s="87"/>
      <c r="L2" s="87"/>
    </row>
    <row r="4" spans="1:12" ht="12.75" customHeight="1" x14ac:dyDescent="0.2">
      <c r="A4" s="235" t="s">
        <v>1</v>
      </c>
      <c r="B4" s="235" t="s">
        <v>2</v>
      </c>
      <c r="C4" s="229" t="s">
        <v>250</v>
      </c>
      <c r="D4" s="229"/>
      <c r="E4" s="229"/>
      <c r="F4" s="229"/>
      <c r="G4" s="229"/>
    </row>
    <row r="5" spans="1:12" ht="12.75" customHeight="1" x14ac:dyDescent="0.2">
      <c r="A5" s="235"/>
      <c r="B5" s="235"/>
      <c r="C5" s="234" t="s">
        <v>251</v>
      </c>
      <c r="D5" s="234" t="s">
        <v>252</v>
      </c>
      <c r="E5" s="235" t="s">
        <v>51</v>
      </c>
      <c r="F5" s="235"/>
      <c r="G5" s="89"/>
    </row>
    <row r="6" spans="1:12" ht="12.75" customHeight="1" x14ac:dyDescent="0.2">
      <c r="A6" s="235"/>
      <c r="B6" s="235"/>
      <c r="C6" s="234"/>
      <c r="D6" s="234"/>
      <c r="E6" s="234" t="s">
        <v>253</v>
      </c>
      <c r="F6" s="234" t="s">
        <v>254</v>
      </c>
      <c r="G6" s="234" t="s">
        <v>255</v>
      </c>
    </row>
    <row r="7" spans="1:12" x14ac:dyDescent="0.2">
      <c r="A7" s="235"/>
      <c r="B7" s="235"/>
      <c r="C7" s="234"/>
      <c r="D7" s="234"/>
      <c r="E7" s="234"/>
      <c r="F7" s="234"/>
      <c r="G7" s="234"/>
    </row>
    <row r="8" spans="1:12" x14ac:dyDescent="0.2">
      <c r="A8" s="235"/>
      <c r="B8" s="235"/>
      <c r="C8" s="234"/>
      <c r="D8" s="234"/>
      <c r="E8" s="234"/>
      <c r="F8" s="234"/>
      <c r="G8" s="234"/>
    </row>
    <row r="9" spans="1:12" x14ac:dyDescent="0.2">
      <c r="A9" s="235"/>
      <c r="B9" s="235"/>
      <c r="C9" s="234"/>
      <c r="D9" s="234"/>
      <c r="E9" s="234"/>
      <c r="F9" s="234"/>
      <c r="G9" s="234"/>
    </row>
    <row r="10" spans="1:12" ht="36.75" customHeight="1" x14ac:dyDescent="0.2">
      <c r="A10" s="235"/>
      <c r="B10" s="235"/>
      <c r="C10" s="234"/>
      <c r="D10" s="234"/>
      <c r="E10" s="234"/>
      <c r="F10" s="234"/>
      <c r="G10" s="234"/>
    </row>
    <row r="11" spans="1:12" x14ac:dyDescent="0.2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</row>
    <row r="12" spans="1:12" x14ac:dyDescent="0.2">
      <c r="A12" s="90" t="s">
        <v>256</v>
      </c>
      <c r="B12" s="90"/>
      <c r="C12" s="91"/>
      <c r="D12" s="91"/>
      <c r="E12" s="91"/>
      <c r="F12" s="91"/>
      <c r="G12" s="91"/>
    </row>
    <row r="13" spans="1:12" ht="54" customHeight="1" x14ac:dyDescent="0.2">
      <c r="A13" s="92" t="s">
        <v>257</v>
      </c>
      <c r="B13" s="41" t="s">
        <v>79</v>
      </c>
      <c r="C13" s="112" t="s">
        <v>15</v>
      </c>
      <c r="D13" s="112" t="s">
        <v>19</v>
      </c>
      <c r="E13" s="112" t="s">
        <v>7</v>
      </c>
      <c r="F13" s="112" t="s">
        <v>11</v>
      </c>
      <c r="G13" s="112" t="s">
        <v>23</v>
      </c>
    </row>
    <row r="14" spans="1:12" x14ac:dyDescent="0.2">
      <c r="A14" s="90" t="s">
        <v>29</v>
      </c>
      <c r="B14" s="34"/>
      <c r="C14" s="91"/>
      <c r="D14" s="91"/>
      <c r="E14" s="91"/>
      <c r="F14" s="91"/>
      <c r="G14" s="91"/>
    </row>
    <row r="15" spans="1:12" x14ac:dyDescent="0.2">
      <c r="A15" s="94" t="s">
        <v>258</v>
      </c>
      <c r="B15" s="36">
        <v>900000</v>
      </c>
      <c r="C15" s="113" t="s">
        <v>275</v>
      </c>
      <c r="D15" s="113" t="s">
        <v>276</v>
      </c>
      <c r="E15" s="113" t="s">
        <v>277</v>
      </c>
      <c r="F15" s="113" t="s">
        <v>278</v>
      </c>
      <c r="G15" s="95" t="s">
        <v>263</v>
      </c>
    </row>
  </sheetData>
  <mergeCells count="10">
    <mergeCell ref="A1:G2"/>
    <mergeCell ref="A4:A10"/>
    <mergeCell ref="B4:B10"/>
    <mergeCell ref="C4:G4"/>
    <mergeCell ref="C5:C10"/>
    <mergeCell ref="D5:D10"/>
    <mergeCell ref="E5:F5"/>
    <mergeCell ref="E6:E10"/>
    <mergeCell ref="F6:F10"/>
    <mergeCell ref="G6:G10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73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view="pageBreakPreview" zoomScale="80" zoomScaleNormal="75" zoomScaleSheetLayoutView="80" workbookViewId="0">
      <selection activeCell="A12" sqref="A12"/>
    </sheetView>
  </sheetViews>
  <sheetFormatPr defaultColWidth="13.28515625" defaultRowHeight="12.75" x14ac:dyDescent="0.2"/>
  <cols>
    <col min="1" max="1" width="50.7109375" style="10" customWidth="1"/>
    <col min="2" max="2" width="8.5703125" style="10" customWidth="1"/>
    <col min="3" max="4" width="25.7109375" style="10" customWidth="1"/>
    <col min="5" max="6" width="25.7109375" style="85" customWidth="1"/>
    <col min="7" max="16384" width="13.28515625" style="10"/>
  </cols>
  <sheetData>
    <row r="1" spans="1:11" s="31" customFormat="1" ht="15" customHeight="1" x14ac:dyDescent="0.25">
      <c r="A1" s="227" t="s">
        <v>279</v>
      </c>
      <c r="B1" s="227"/>
      <c r="C1" s="227"/>
      <c r="D1" s="227"/>
      <c r="E1" s="227"/>
      <c r="F1" s="227"/>
      <c r="G1" s="87"/>
      <c r="H1" s="87"/>
      <c r="I1" s="87"/>
      <c r="J1" s="87"/>
      <c r="K1" s="87"/>
    </row>
    <row r="3" spans="1:11" ht="12.75" customHeight="1" x14ac:dyDescent="0.2">
      <c r="A3" s="235" t="s">
        <v>1</v>
      </c>
      <c r="B3" s="235" t="s">
        <v>2</v>
      </c>
      <c r="C3" s="229" t="s">
        <v>269</v>
      </c>
      <c r="D3" s="229"/>
      <c r="E3" s="229"/>
      <c r="F3" s="229"/>
    </row>
    <row r="4" spans="1:11" ht="12.75" customHeight="1" x14ac:dyDescent="0.2">
      <c r="A4" s="235"/>
      <c r="B4" s="235"/>
      <c r="C4" s="234" t="s">
        <v>270</v>
      </c>
      <c r="D4" s="235" t="s">
        <v>51</v>
      </c>
      <c r="E4" s="235"/>
      <c r="F4" s="235"/>
    </row>
    <row r="5" spans="1:11" ht="12.75" customHeight="1" x14ac:dyDescent="0.2">
      <c r="A5" s="235"/>
      <c r="B5" s="235"/>
      <c r="C5" s="234"/>
      <c r="D5" s="234" t="s">
        <v>271</v>
      </c>
      <c r="E5" s="234" t="s">
        <v>272</v>
      </c>
      <c r="F5" s="234" t="s">
        <v>273</v>
      </c>
    </row>
    <row r="6" spans="1:11" x14ac:dyDescent="0.2">
      <c r="A6" s="235"/>
      <c r="B6" s="235"/>
      <c r="C6" s="234"/>
      <c r="D6" s="234"/>
      <c r="E6" s="234"/>
      <c r="F6" s="234"/>
    </row>
    <row r="7" spans="1:11" x14ac:dyDescent="0.2">
      <c r="A7" s="235"/>
      <c r="B7" s="235"/>
      <c r="C7" s="234"/>
      <c r="D7" s="234"/>
      <c r="E7" s="234"/>
      <c r="F7" s="234"/>
    </row>
    <row r="8" spans="1:11" x14ac:dyDescent="0.2">
      <c r="A8" s="235"/>
      <c r="B8" s="235"/>
      <c r="C8" s="234"/>
      <c r="D8" s="234"/>
      <c r="E8" s="234"/>
      <c r="F8" s="234"/>
    </row>
    <row r="9" spans="1:11" x14ac:dyDescent="0.2">
      <c r="A9" s="235"/>
      <c r="B9" s="235"/>
      <c r="C9" s="234"/>
      <c r="D9" s="234"/>
      <c r="E9" s="234"/>
      <c r="F9" s="234"/>
    </row>
    <row r="10" spans="1:11" x14ac:dyDescent="0.2">
      <c r="A10" s="43">
        <v>1</v>
      </c>
      <c r="B10" s="43">
        <v>2</v>
      </c>
      <c r="C10" s="88" t="s">
        <v>31</v>
      </c>
      <c r="D10" s="88" t="s">
        <v>32</v>
      </c>
      <c r="E10" s="88" t="s">
        <v>33</v>
      </c>
      <c r="F10" s="88" t="s">
        <v>34</v>
      </c>
    </row>
    <row r="11" spans="1:11" x14ac:dyDescent="0.2">
      <c r="A11" s="90" t="s">
        <v>256</v>
      </c>
      <c r="B11" s="90"/>
      <c r="C11" s="91"/>
      <c r="D11" s="91"/>
      <c r="E11" s="91"/>
      <c r="F11" s="91"/>
    </row>
    <row r="12" spans="1:11" ht="54" customHeight="1" x14ac:dyDescent="0.2">
      <c r="A12" s="92" t="s">
        <v>257</v>
      </c>
      <c r="B12" s="41" t="s">
        <v>79</v>
      </c>
      <c r="C12" s="93" t="s">
        <v>27</v>
      </c>
      <c r="D12" s="93" t="s">
        <v>7</v>
      </c>
      <c r="E12" s="93" t="s">
        <v>11</v>
      </c>
      <c r="F12" s="93" t="s">
        <v>15</v>
      </c>
    </row>
    <row r="13" spans="1:11" x14ac:dyDescent="0.2">
      <c r="A13" s="90" t="s">
        <v>29</v>
      </c>
      <c r="B13" s="34"/>
      <c r="C13" s="91"/>
      <c r="D13" s="91"/>
      <c r="E13" s="91"/>
      <c r="F13" s="91"/>
    </row>
    <row r="14" spans="1:11" x14ac:dyDescent="0.2">
      <c r="A14" s="94" t="s">
        <v>258</v>
      </c>
      <c r="B14" s="36">
        <v>900000</v>
      </c>
      <c r="C14" s="38" t="s">
        <v>280</v>
      </c>
      <c r="D14" s="38" t="s">
        <v>277</v>
      </c>
      <c r="E14" s="38" t="s">
        <v>278</v>
      </c>
      <c r="F14" s="38" t="s">
        <v>275</v>
      </c>
    </row>
  </sheetData>
  <mergeCells count="9">
    <mergeCell ref="A1:F1"/>
    <mergeCell ref="A3:A9"/>
    <mergeCell ref="B3:B9"/>
    <mergeCell ref="C3:F3"/>
    <mergeCell ref="C4:C9"/>
    <mergeCell ref="D4:F4"/>
    <mergeCell ref="D5:D9"/>
    <mergeCell ref="E5:E9"/>
    <mergeCell ref="F5:F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84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5"/>
  <sheetViews>
    <sheetView view="pageBreakPreview" zoomScale="80" zoomScaleSheetLayoutView="80" workbookViewId="0">
      <selection activeCell="E21" sqref="E21"/>
    </sheetView>
  </sheetViews>
  <sheetFormatPr defaultColWidth="1.7109375" defaultRowHeight="12.75" customHeight="1" x14ac:dyDescent="0.2"/>
  <cols>
    <col min="1" max="1" width="22.5703125" style="1" customWidth="1"/>
    <col min="2" max="2" width="14" style="1" customWidth="1"/>
    <col min="3" max="3" width="30.7109375" style="1" customWidth="1"/>
    <col min="4" max="4" width="30.28515625" style="1" customWidth="1"/>
    <col min="5" max="5" width="17.5703125" style="1" customWidth="1"/>
    <col min="6" max="6" width="21.7109375" style="1" customWidth="1"/>
    <col min="7" max="7" width="14.42578125" style="1" customWidth="1"/>
    <col min="8" max="8" width="18.140625" style="1" customWidth="1"/>
    <col min="9" max="9" width="16.28515625" style="1" customWidth="1"/>
    <col min="10" max="10" width="14.42578125" style="1" customWidth="1"/>
    <col min="11" max="11" width="20.7109375" style="1" customWidth="1"/>
    <col min="12" max="12" width="25.7109375" style="1" customWidth="1"/>
    <col min="13" max="32" width="14.42578125" style="1" customWidth="1"/>
    <col min="33" max="16384" width="1.7109375" style="1"/>
  </cols>
  <sheetData>
    <row r="1" spans="1:32" s="2" customFormat="1" ht="12.75" customHeight="1" x14ac:dyDescent="0.25">
      <c r="A1" s="9" t="s">
        <v>419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3" spans="1:32" ht="12.75" customHeight="1" x14ac:dyDescent="0.2">
      <c r="A3" s="217" t="s">
        <v>40</v>
      </c>
      <c r="B3" s="217" t="s">
        <v>41</v>
      </c>
      <c r="C3" s="217"/>
      <c r="D3" s="217" t="s">
        <v>42</v>
      </c>
      <c r="E3" s="217" t="s">
        <v>43</v>
      </c>
      <c r="F3" s="217"/>
      <c r="G3" s="217"/>
      <c r="H3" s="217" t="s">
        <v>44</v>
      </c>
      <c r="I3" s="217" t="s">
        <v>45</v>
      </c>
      <c r="J3" s="217" t="s">
        <v>2</v>
      </c>
      <c r="K3" s="218" t="s">
        <v>46</v>
      </c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</row>
    <row r="4" spans="1:32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17"/>
      <c r="I4" s="217"/>
      <c r="J4" s="217"/>
      <c r="K4" s="220" t="s">
        <v>425</v>
      </c>
      <c r="L4" s="223" t="s">
        <v>51</v>
      </c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1:32" ht="12.75" customHeight="1" x14ac:dyDescent="0.2">
      <c r="A5" s="217"/>
      <c r="B5" s="218" t="s">
        <v>47</v>
      </c>
      <c r="C5" s="218" t="s">
        <v>52</v>
      </c>
      <c r="D5" s="217"/>
      <c r="E5" s="219"/>
      <c r="F5" s="219"/>
      <c r="G5" s="219"/>
      <c r="H5" s="217"/>
      <c r="I5" s="217"/>
      <c r="J5" s="217"/>
      <c r="K5" s="220"/>
      <c r="L5" s="223" t="s">
        <v>53</v>
      </c>
      <c r="M5" s="223"/>
      <c r="N5" s="223"/>
      <c r="O5" s="223"/>
      <c r="P5" s="223"/>
      <c r="Q5" s="223"/>
      <c r="R5" s="223"/>
      <c r="S5" s="223"/>
      <c r="T5" s="223" t="s">
        <v>54</v>
      </c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32" ht="12.75" customHeight="1" x14ac:dyDescent="0.2">
      <c r="A6" s="217"/>
      <c r="B6" s="218"/>
      <c r="C6" s="218"/>
      <c r="D6" s="217"/>
      <c r="E6" s="219"/>
      <c r="F6" s="219"/>
      <c r="G6" s="219"/>
      <c r="H6" s="217"/>
      <c r="I6" s="217"/>
      <c r="J6" s="217"/>
      <c r="K6" s="220"/>
      <c r="L6" s="218" t="s">
        <v>55</v>
      </c>
      <c r="M6" s="218"/>
      <c r="N6" s="218"/>
      <c r="O6" s="218"/>
      <c r="P6" s="218"/>
      <c r="Q6" s="218"/>
      <c r="R6" s="218" t="s">
        <v>56</v>
      </c>
      <c r="S6" s="218"/>
      <c r="T6" s="218" t="s">
        <v>57</v>
      </c>
      <c r="U6" s="218" t="s">
        <v>58</v>
      </c>
      <c r="V6" s="218" t="s">
        <v>59</v>
      </c>
      <c r="W6" s="218" t="s">
        <v>60</v>
      </c>
      <c r="X6" s="218" t="s">
        <v>61</v>
      </c>
      <c r="Y6" s="218" t="s">
        <v>62</v>
      </c>
      <c r="Z6" s="218" t="s">
        <v>63</v>
      </c>
      <c r="AA6" s="218"/>
      <c r="AB6" s="218"/>
      <c r="AC6" s="218"/>
      <c r="AD6" s="218"/>
      <c r="AE6" s="218"/>
      <c r="AF6" s="218" t="s">
        <v>64</v>
      </c>
    </row>
    <row r="7" spans="1:32" ht="12.75" customHeight="1" x14ac:dyDescent="0.2">
      <c r="A7" s="217"/>
      <c r="B7" s="218"/>
      <c r="C7" s="218"/>
      <c r="D7" s="217"/>
      <c r="E7" s="219"/>
      <c r="F7" s="219"/>
      <c r="G7" s="219"/>
      <c r="H7" s="217"/>
      <c r="I7" s="217"/>
      <c r="J7" s="217"/>
      <c r="K7" s="220"/>
      <c r="L7" s="220" t="s">
        <v>65</v>
      </c>
      <c r="M7" s="218" t="s">
        <v>51</v>
      </c>
      <c r="N7" s="218"/>
      <c r="O7" s="218"/>
      <c r="P7" s="218"/>
      <c r="Q7" s="218"/>
      <c r="R7" s="220" t="s">
        <v>3</v>
      </c>
      <c r="S7" s="12" t="s">
        <v>66</v>
      </c>
      <c r="T7" s="218"/>
      <c r="U7" s="218"/>
      <c r="V7" s="218"/>
      <c r="W7" s="218"/>
      <c r="X7" s="218"/>
      <c r="Y7" s="218"/>
      <c r="Z7" s="220" t="s">
        <v>67</v>
      </c>
      <c r="AA7" s="218" t="s">
        <v>51</v>
      </c>
      <c r="AB7" s="218"/>
      <c r="AC7" s="218"/>
      <c r="AD7" s="218"/>
      <c r="AE7" s="218"/>
      <c r="AF7" s="218"/>
    </row>
    <row r="8" spans="1:32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17"/>
      <c r="K8" s="220"/>
      <c r="L8" s="220"/>
      <c r="M8" s="220" t="s">
        <v>68</v>
      </c>
      <c r="N8" s="220" t="s">
        <v>69</v>
      </c>
      <c r="O8" s="220" t="s">
        <v>70</v>
      </c>
      <c r="P8" s="220" t="s">
        <v>71</v>
      </c>
      <c r="Q8" s="220" t="s">
        <v>72</v>
      </c>
      <c r="R8" s="220"/>
      <c r="S8" s="218" t="s">
        <v>73</v>
      </c>
      <c r="T8" s="218"/>
      <c r="U8" s="218"/>
      <c r="V8" s="218"/>
      <c r="W8" s="218"/>
      <c r="X8" s="218"/>
      <c r="Y8" s="218"/>
      <c r="Z8" s="220"/>
      <c r="AA8" s="220" t="s">
        <v>74</v>
      </c>
      <c r="AB8" s="220" t="s">
        <v>69</v>
      </c>
      <c r="AC8" s="220" t="s">
        <v>70</v>
      </c>
      <c r="AD8" s="220" t="s">
        <v>71</v>
      </c>
      <c r="AE8" s="220" t="s">
        <v>72</v>
      </c>
      <c r="AF8" s="218"/>
    </row>
    <row r="9" spans="1:32" ht="12.7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17"/>
      <c r="K9" s="220"/>
      <c r="L9" s="220"/>
      <c r="M9" s="220"/>
      <c r="N9" s="220"/>
      <c r="O9" s="220"/>
      <c r="P9" s="220"/>
      <c r="Q9" s="220"/>
      <c r="R9" s="220"/>
      <c r="S9" s="218"/>
      <c r="T9" s="218"/>
      <c r="U9" s="218"/>
      <c r="V9" s="218"/>
      <c r="W9" s="218"/>
      <c r="X9" s="218"/>
      <c r="Y9" s="218"/>
      <c r="Z9" s="220"/>
      <c r="AA9" s="220"/>
      <c r="AB9" s="220"/>
      <c r="AC9" s="220"/>
      <c r="AD9" s="220"/>
      <c r="AE9" s="220"/>
      <c r="AF9" s="218"/>
    </row>
    <row r="10" spans="1:32" ht="227.25" customHeight="1" x14ac:dyDescent="0.2">
      <c r="A10" s="217"/>
      <c r="B10" s="218"/>
      <c r="C10" s="218"/>
      <c r="D10" s="217"/>
      <c r="E10" s="219"/>
      <c r="F10" s="219"/>
      <c r="G10" s="219"/>
      <c r="H10" s="217"/>
      <c r="I10" s="217"/>
      <c r="J10" s="217"/>
      <c r="K10" s="220"/>
      <c r="L10" s="220"/>
      <c r="M10" s="220"/>
      <c r="N10" s="220"/>
      <c r="O10" s="220"/>
      <c r="P10" s="220"/>
      <c r="Q10" s="220"/>
      <c r="R10" s="220"/>
      <c r="S10" s="218"/>
      <c r="T10" s="218"/>
      <c r="U10" s="218"/>
      <c r="V10" s="218"/>
      <c r="W10" s="218"/>
      <c r="X10" s="218"/>
      <c r="Y10" s="218"/>
      <c r="Z10" s="220"/>
      <c r="AA10" s="220"/>
      <c r="AB10" s="220"/>
      <c r="AC10" s="220"/>
      <c r="AD10" s="220"/>
      <c r="AE10" s="220"/>
      <c r="AF10" s="218"/>
    </row>
    <row r="11" spans="1:32" ht="12.75" customHeight="1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3">
        <v>24</v>
      </c>
      <c r="Y11" s="3">
        <v>25</v>
      </c>
      <c r="Z11" s="3">
        <v>26</v>
      </c>
      <c r="AA11" s="3">
        <v>27</v>
      </c>
      <c r="AB11" s="3">
        <v>28</v>
      </c>
      <c r="AC11" s="3">
        <v>29</v>
      </c>
      <c r="AD11" s="3">
        <v>30</v>
      </c>
      <c r="AE11" s="3">
        <v>31</v>
      </c>
      <c r="AF11" s="3">
        <v>32</v>
      </c>
    </row>
    <row r="12" spans="1:32" ht="12.75" customHeight="1" x14ac:dyDescent="0.2">
      <c r="A12" s="14" t="s">
        <v>75</v>
      </c>
      <c r="C12" s="15"/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99.75" customHeight="1" x14ac:dyDescent="0.2">
      <c r="A13" s="18" t="s">
        <v>21</v>
      </c>
      <c r="B13" s="4" t="s">
        <v>4</v>
      </c>
      <c r="C13" s="18" t="s">
        <v>76</v>
      </c>
      <c r="D13" s="18" t="s">
        <v>77</v>
      </c>
      <c r="E13" s="18" t="s">
        <v>78</v>
      </c>
      <c r="F13" s="18" t="s">
        <v>27</v>
      </c>
      <c r="G13" s="27" t="s">
        <v>12</v>
      </c>
      <c r="H13" s="20" t="s">
        <v>7</v>
      </c>
      <c r="I13" s="20" t="s">
        <v>148</v>
      </c>
      <c r="J13" s="4" t="s">
        <v>79</v>
      </c>
      <c r="K13" s="26" t="s">
        <v>149</v>
      </c>
      <c r="L13" s="26" t="s">
        <v>150</v>
      </c>
      <c r="M13" s="26" t="s">
        <v>151</v>
      </c>
      <c r="N13" s="26" t="s">
        <v>152</v>
      </c>
      <c r="O13" s="26" t="s">
        <v>153</v>
      </c>
      <c r="P13" s="26" t="s">
        <v>154</v>
      </c>
      <c r="Q13" s="26" t="s">
        <v>155</v>
      </c>
      <c r="R13" s="26" t="s">
        <v>156</v>
      </c>
      <c r="S13" s="26" t="s">
        <v>157</v>
      </c>
      <c r="T13" s="26" t="s">
        <v>158</v>
      </c>
      <c r="U13" s="26" t="s">
        <v>159</v>
      </c>
      <c r="V13" s="26" t="s">
        <v>160</v>
      </c>
      <c r="W13" s="26" t="s">
        <v>161</v>
      </c>
      <c r="X13" s="26" t="s">
        <v>162</v>
      </c>
      <c r="Y13" s="26" t="s">
        <v>163</v>
      </c>
      <c r="Z13" s="26" t="s">
        <v>164</v>
      </c>
      <c r="AA13" s="26" t="s">
        <v>165</v>
      </c>
      <c r="AB13" s="26" t="s">
        <v>166</v>
      </c>
      <c r="AC13" s="26" t="s">
        <v>167</v>
      </c>
      <c r="AD13" s="26" t="s">
        <v>168</v>
      </c>
      <c r="AE13" s="26" t="s">
        <v>169</v>
      </c>
      <c r="AF13" s="26" t="s">
        <v>170</v>
      </c>
    </row>
    <row r="14" spans="1:32" ht="12.75" customHeight="1" x14ac:dyDescent="0.2">
      <c r="A14" s="15" t="s">
        <v>29</v>
      </c>
      <c r="C14" s="15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2.75" customHeight="1" x14ac:dyDescent="0.2">
      <c r="B15" s="221"/>
      <c r="C15" s="221"/>
      <c r="D15" s="221"/>
      <c r="E15" s="22"/>
      <c r="F15" s="222" t="s">
        <v>30</v>
      </c>
      <c r="G15" s="222"/>
      <c r="H15" s="23"/>
      <c r="I15" s="24"/>
      <c r="J15" s="25">
        <v>900000</v>
      </c>
      <c r="K15" s="26" t="s">
        <v>353</v>
      </c>
      <c r="L15" s="26" t="s">
        <v>354</v>
      </c>
      <c r="M15" s="26" t="s">
        <v>355</v>
      </c>
      <c r="N15" s="26" t="s">
        <v>356</v>
      </c>
      <c r="O15" s="26" t="s">
        <v>357</v>
      </c>
      <c r="P15" s="26" t="s">
        <v>358</v>
      </c>
      <c r="Q15" s="26" t="s">
        <v>359</v>
      </c>
      <c r="R15" s="26" t="s">
        <v>360</v>
      </c>
      <c r="S15" s="26" t="s">
        <v>361</v>
      </c>
      <c r="T15" s="26" t="s">
        <v>362</v>
      </c>
      <c r="U15" s="26" t="s">
        <v>363</v>
      </c>
      <c r="V15" s="26" t="s">
        <v>364</v>
      </c>
      <c r="W15" s="26" t="s">
        <v>365</v>
      </c>
      <c r="X15" s="26" t="s">
        <v>366</v>
      </c>
      <c r="Y15" s="26" t="s">
        <v>367</v>
      </c>
      <c r="Z15" s="26" t="s">
        <v>368</v>
      </c>
      <c r="AA15" s="26" t="s">
        <v>369</v>
      </c>
      <c r="AB15" s="26" t="s">
        <v>370</v>
      </c>
      <c r="AC15" s="26" t="s">
        <v>371</v>
      </c>
      <c r="AD15" s="26" t="s">
        <v>372</v>
      </c>
      <c r="AE15" s="26" t="s">
        <v>373</v>
      </c>
      <c r="AF15" s="26" t="s">
        <v>374</v>
      </c>
    </row>
  </sheetData>
  <mergeCells count="45">
    <mergeCell ref="T5:AF5"/>
    <mergeCell ref="AD8:AD10"/>
    <mergeCell ref="AE8:AE10"/>
    <mergeCell ref="S8:S10"/>
    <mergeCell ref="AB8:AB10"/>
    <mergeCell ref="Y6:Y10"/>
    <mergeCell ref="Z6:AE6"/>
    <mergeCell ref="I3:I10"/>
    <mergeCell ref="B15:D15"/>
    <mergeCell ref="F15:G15"/>
    <mergeCell ref="O8:O10"/>
    <mergeCell ref="P8:P10"/>
    <mergeCell ref="Q8:Q10"/>
    <mergeCell ref="J3:J10"/>
    <mergeCell ref="K3:AF3"/>
    <mergeCell ref="E4:E10"/>
    <mergeCell ref="V6:V10"/>
    <mergeCell ref="K4:K10"/>
    <mergeCell ref="L4:AF4"/>
    <mergeCell ref="L5:S5"/>
    <mergeCell ref="AF6:AF10"/>
    <mergeCell ref="L7:L10"/>
    <mergeCell ref="M7:Q7"/>
    <mergeCell ref="R7:R10"/>
    <mergeCell ref="Z7:Z10"/>
    <mergeCell ref="AA7:AE7"/>
    <mergeCell ref="M8:M10"/>
    <mergeCell ref="N8:N10"/>
    <mergeCell ref="R6:S6"/>
    <mergeCell ref="T6:T10"/>
    <mergeCell ref="U6:U10"/>
    <mergeCell ref="W6:W10"/>
    <mergeCell ref="L6:Q6"/>
    <mergeCell ref="X6:X10"/>
    <mergeCell ref="AC8:AC10"/>
    <mergeCell ref="AA8:AA10"/>
    <mergeCell ref="A3:A10"/>
    <mergeCell ref="B3:C4"/>
    <mergeCell ref="D3:D10"/>
    <mergeCell ref="E3:G3"/>
    <mergeCell ref="H3:H10"/>
    <mergeCell ref="B5:B10"/>
    <mergeCell ref="C5:C10"/>
    <mergeCell ref="F4:F10"/>
    <mergeCell ref="G4:G10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colBreaks count="1" manualBreakCount="1">
    <brk id="10" max="1048575" man="1"/>
  </col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view="pageBreakPreview" zoomScale="80" zoomScaleNormal="75" zoomScaleSheetLayoutView="80" workbookViewId="0">
      <selection activeCell="E31" sqref="E31"/>
    </sheetView>
  </sheetViews>
  <sheetFormatPr defaultColWidth="13.28515625" defaultRowHeight="12.75" x14ac:dyDescent="0.2"/>
  <cols>
    <col min="1" max="1" width="50.7109375" style="10" customWidth="1"/>
    <col min="2" max="2" width="7.5703125" style="10" customWidth="1"/>
    <col min="3" max="5" width="25.7109375" style="10" customWidth="1"/>
    <col min="6" max="7" width="25.7109375" style="85" customWidth="1"/>
    <col min="8" max="16384" width="13.28515625" style="10"/>
  </cols>
  <sheetData>
    <row r="1" spans="1:12" s="31" customFormat="1" ht="15" customHeight="1" x14ac:dyDescent="0.25">
      <c r="A1" s="227" t="s">
        <v>423</v>
      </c>
      <c r="B1" s="227"/>
      <c r="C1" s="227"/>
      <c r="D1" s="227"/>
      <c r="E1" s="227"/>
      <c r="F1" s="227"/>
      <c r="G1" s="227"/>
      <c r="H1" s="87"/>
      <c r="I1" s="87"/>
      <c r="J1" s="87"/>
      <c r="K1" s="87"/>
      <c r="L1" s="87"/>
    </row>
    <row r="2" spans="1:12" s="31" customFormat="1" ht="30" customHeight="1" x14ac:dyDescent="0.25">
      <c r="A2" s="227"/>
      <c r="B2" s="227"/>
      <c r="C2" s="227"/>
      <c r="D2" s="227"/>
      <c r="E2" s="227"/>
      <c r="F2" s="227"/>
      <c r="G2" s="227"/>
      <c r="H2" s="87"/>
      <c r="I2" s="87"/>
      <c r="J2" s="87"/>
      <c r="K2" s="87"/>
      <c r="L2" s="87"/>
    </row>
    <row r="4" spans="1:12" ht="12.75" customHeight="1" x14ac:dyDescent="0.2">
      <c r="A4" s="235" t="s">
        <v>1</v>
      </c>
      <c r="B4" s="235" t="s">
        <v>2</v>
      </c>
      <c r="C4" s="229" t="s">
        <v>250</v>
      </c>
      <c r="D4" s="229"/>
      <c r="E4" s="229"/>
      <c r="F4" s="229"/>
      <c r="G4" s="229"/>
    </row>
    <row r="5" spans="1:12" ht="12.75" customHeight="1" x14ac:dyDescent="0.2">
      <c r="A5" s="235"/>
      <c r="B5" s="235"/>
      <c r="C5" s="234" t="s">
        <v>251</v>
      </c>
      <c r="D5" s="234" t="s">
        <v>252</v>
      </c>
      <c r="E5" s="235" t="s">
        <v>51</v>
      </c>
      <c r="F5" s="235"/>
      <c r="G5" s="89"/>
    </row>
    <row r="6" spans="1:12" ht="12.75" customHeight="1" x14ac:dyDescent="0.2">
      <c r="A6" s="235"/>
      <c r="B6" s="235"/>
      <c r="C6" s="234"/>
      <c r="D6" s="234"/>
      <c r="E6" s="234" t="s">
        <v>253</v>
      </c>
      <c r="F6" s="234" t="s">
        <v>254</v>
      </c>
      <c r="G6" s="234" t="s">
        <v>255</v>
      </c>
    </row>
    <row r="7" spans="1:12" x14ac:dyDescent="0.2">
      <c r="A7" s="235"/>
      <c r="B7" s="235"/>
      <c r="C7" s="234"/>
      <c r="D7" s="234"/>
      <c r="E7" s="234"/>
      <c r="F7" s="234"/>
      <c r="G7" s="234"/>
    </row>
    <row r="8" spans="1:12" x14ac:dyDescent="0.2">
      <c r="A8" s="235"/>
      <c r="B8" s="235"/>
      <c r="C8" s="234"/>
      <c r="D8" s="234"/>
      <c r="E8" s="234"/>
      <c r="F8" s="234"/>
      <c r="G8" s="234"/>
    </row>
    <row r="9" spans="1:12" x14ac:dyDescent="0.2">
      <c r="A9" s="235"/>
      <c r="B9" s="235"/>
      <c r="C9" s="234"/>
      <c r="D9" s="234"/>
      <c r="E9" s="234"/>
      <c r="F9" s="234"/>
      <c r="G9" s="234"/>
    </row>
    <row r="10" spans="1:12" ht="36.75" customHeight="1" x14ac:dyDescent="0.2">
      <c r="A10" s="235"/>
      <c r="B10" s="235"/>
      <c r="C10" s="234"/>
      <c r="D10" s="234"/>
      <c r="E10" s="234"/>
      <c r="F10" s="234"/>
      <c r="G10" s="234"/>
    </row>
    <row r="11" spans="1:12" x14ac:dyDescent="0.2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</row>
    <row r="12" spans="1:12" x14ac:dyDescent="0.2">
      <c r="A12" s="90" t="s">
        <v>256</v>
      </c>
      <c r="B12" s="90"/>
      <c r="C12" s="91"/>
      <c r="D12" s="91"/>
      <c r="E12" s="91"/>
      <c r="F12" s="91"/>
      <c r="G12" s="91"/>
    </row>
    <row r="13" spans="1:12" ht="54" customHeight="1" x14ac:dyDescent="0.2">
      <c r="A13" s="92" t="s">
        <v>257</v>
      </c>
      <c r="B13" s="41" t="s">
        <v>79</v>
      </c>
      <c r="C13" s="112" t="s">
        <v>16</v>
      </c>
      <c r="D13" s="112" t="s">
        <v>20</v>
      </c>
      <c r="E13" s="112" t="s">
        <v>8</v>
      </c>
      <c r="F13" s="112" t="s">
        <v>12</v>
      </c>
      <c r="G13" s="112" t="s">
        <v>24</v>
      </c>
    </row>
    <row r="14" spans="1:12" x14ac:dyDescent="0.2">
      <c r="A14" s="90" t="s">
        <v>29</v>
      </c>
      <c r="B14" s="34"/>
      <c r="C14" s="91"/>
      <c r="D14" s="91"/>
      <c r="E14" s="91"/>
      <c r="F14" s="91"/>
      <c r="G14" s="91"/>
    </row>
    <row r="15" spans="1:12" x14ac:dyDescent="0.2">
      <c r="A15" s="94" t="s">
        <v>258</v>
      </c>
      <c r="B15" s="36">
        <v>900000</v>
      </c>
      <c r="C15" s="113" t="s">
        <v>281</v>
      </c>
      <c r="D15" s="113" t="s">
        <v>282</v>
      </c>
      <c r="E15" s="113" t="s">
        <v>283</v>
      </c>
      <c r="F15" s="113" t="s">
        <v>284</v>
      </c>
      <c r="G15" s="95" t="s">
        <v>263</v>
      </c>
    </row>
  </sheetData>
  <mergeCells count="10">
    <mergeCell ref="A1:G2"/>
    <mergeCell ref="A4:A10"/>
    <mergeCell ref="B4:B10"/>
    <mergeCell ref="C4:G4"/>
    <mergeCell ref="C5:C10"/>
    <mergeCell ref="D5:D10"/>
    <mergeCell ref="E5:F5"/>
    <mergeCell ref="E6:E10"/>
    <mergeCell ref="F6:F10"/>
    <mergeCell ref="G6:G10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73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view="pageBreakPreview" zoomScale="80" zoomScaleNormal="75" zoomScaleSheetLayoutView="80" workbookViewId="0">
      <selection activeCell="A12" sqref="A12"/>
    </sheetView>
  </sheetViews>
  <sheetFormatPr defaultColWidth="13.28515625" defaultRowHeight="12.75" x14ac:dyDescent="0.2"/>
  <cols>
    <col min="1" max="1" width="50.7109375" style="10" customWidth="1"/>
    <col min="2" max="2" width="8.5703125" style="10" customWidth="1"/>
    <col min="3" max="4" width="25.7109375" style="10" customWidth="1"/>
    <col min="5" max="6" width="25.7109375" style="85" customWidth="1"/>
    <col min="7" max="16384" width="13.28515625" style="10"/>
  </cols>
  <sheetData>
    <row r="1" spans="1:11" s="31" customFormat="1" ht="15" customHeight="1" x14ac:dyDescent="0.25">
      <c r="A1" s="227" t="s">
        <v>285</v>
      </c>
      <c r="B1" s="227"/>
      <c r="C1" s="227"/>
      <c r="D1" s="227"/>
      <c r="E1" s="227"/>
      <c r="F1" s="227"/>
      <c r="G1" s="87"/>
      <c r="H1" s="87"/>
      <c r="I1" s="87"/>
      <c r="J1" s="87"/>
      <c r="K1" s="87"/>
    </row>
    <row r="3" spans="1:11" ht="12.75" customHeight="1" x14ac:dyDescent="0.2">
      <c r="A3" s="235" t="s">
        <v>1</v>
      </c>
      <c r="B3" s="235" t="s">
        <v>2</v>
      </c>
      <c r="C3" s="229" t="s">
        <v>269</v>
      </c>
      <c r="D3" s="229"/>
      <c r="E3" s="229"/>
      <c r="F3" s="229"/>
    </row>
    <row r="4" spans="1:11" ht="12.75" customHeight="1" x14ac:dyDescent="0.2">
      <c r="A4" s="235"/>
      <c r="B4" s="235"/>
      <c r="C4" s="234" t="s">
        <v>270</v>
      </c>
      <c r="D4" s="235" t="s">
        <v>51</v>
      </c>
      <c r="E4" s="235"/>
      <c r="F4" s="235"/>
    </row>
    <row r="5" spans="1:11" ht="12.75" customHeight="1" x14ac:dyDescent="0.2">
      <c r="A5" s="235"/>
      <c r="B5" s="235"/>
      <c r="C5" s="234"/>
      <c r="D5" s="234" t="s">
        <v>271</v>
      </c>
      <c r="E5" s="234" t="s">
        <v>272</v>
      </c>
      <c r="F5" s="234" t="s">
        <v>273</v>
      </c>
    </row>
    <row r="6" spans="1:11" x14ac:dyDescent="0.2">
      <c r="A6" s="235"/>
      <c r="B6" s="235"/>
      <c r="C6" s="234"/>
      <c r="D6" s="234"/>
      <c r="E6" s="234"/>
      <c r="F6" s="234"/>
    </row>
    <row r="7" spans="1:11" x14ac:dyDescent="0.2">
      <c r="A7" s="235"/>
      <c r="B7" s="235"/>
      <c r="C7" s="234"/>
      <c r="D7" s="234"/>
      <c r="E7" s="234"/>
      <c r="F7" s="234"/>
    </row>
    <row r="8" spans="1:11" x14ac:dyDescent="0.2">
      <c r="A8" s="235"/>
      <c r="B8" s="235"/>
      <c r="C8" s="234"/>
      <c r="D8" s="234"/>
      <c r="E8" s="234"/>
      <c r="F8" s="234"/>
    </row>
    <row r="9" spans="1:11" x14ac:dyDescent="0.2">
      <c r="A9" s="235"/>
      <c r="B9" s="235"/>
      <c r="C9" s="234"/>
      <c r="D9" s="234"/>
      <c r="E9" s="234"/>
      <c r="F9" s="234"/>
    </row>
    <row r="10" spans="1:11" x14ac:dyDescent="0.2">
      <c r="A10" s="43">
        <v>1</v>
      </c>
      <c r="B10" s="43">
        <v>2</v>
      </c>
      <c r="C10" s="88" t="s">
        <v>31</v>
      </c>
      <c r="D10" s="88" t="s">
        <v>32</v>
      </c>
      <c r="E10" s="88" t="s">
        <v>33</v>
      </c>
      <c r="F10" s="88" t="s">
        <v>34</v>
      </c>
    </row>
    <row r="11" spans="1:11" x14ac:dyDescent="0.2">
      <c r="A11" s="90" t="s">
        <v>256</v>
      </c>
      <c r="B11" s="90"/>
      <c r="C11" s="91"/>
      <c r="D11" s="91"/>
      <c r="E11" s="91"/>
      <c r="F11" s="91"/>
    </row>
    <row r="12" spans="1:11" ht="54" customHeight="1" x14ac:dyDescent="0.2">
      <c r="A12" s="92" t="s">
        <v>257</v>
      </c>
      <c r="B12" s="41" t="s">
        <v>79</v>
      </c>
      <c r="C12" s="93" t="s">
        <v>28</v>
      </c>
      <c r="D12" s="93" t="s">
        <v>8</v>
      </c>
      <c r="E12" s="93" t="s">
        <v>12</v>
      </c>
      <c r="F12" s="93" t="s">
        <v>16</v>
      </c>
    </row>
    <row r="13" spans="1:11" x14ac:dyDescent="0.2">
      <c r="A13" s="90" t="s">
        <v>29</v>
      </c>
      <c r="B13" s="34"/>
      <c r="C13" s="91"/>
      <c r="D13" s="91"/>
      <c r="E13" s="91"/>
      <c r="F13" s="91"/>
    </row>
    <row r="14" spans="1:11" x14ac:dyDescent="0.2">
      <c r="A14" s="94" t="s">
        <v>258</v>
      </c>
      <c r="B14" s="36">
        <v>900000</v>
      </c>
      <c r="C14" s="38" t="s">
        <v>286</v>
      </c>
      <c r="D14" s="38" t="s">
        <v>283</v>
      </c>
      <c r="E14" s="38" t="s">
        <v>284</v>
      </c>
      <c r="F14" s="38" t="s">
        <v>281</v>
      </c>
    </row>
  </sheetData>
  <mergeCells count="9">
    <mergeCell ref="A1:F1"/>
    <mergeCell ref="A3:A9"/>
    <mergeCell ref="B3:B9"/>
    <mergeCell ref="C3:F3"/>
    <mergeCell ref="C4:C9"/>
    <mergeCell ref="D4:F4"/>
    <mergeCell ref="D5:D9"/>
    <mergeCell ref="E5:E9"/>
    <mergeCell ref="F5:F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84" firstPageNumber="0" fitToHeight="0" orientation="landscape" horizontalDpi="300" verticalDpi="300" r:id="rId1"/>
  <headerFooter alignWithMargins="0">
    <oddHeader>&amp;RФорма по ОКУД 0505197 с.&amp;P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"/>
  <sheetViews>
    <sheetView view="pageBreakPreview" zoomScale="80" zoomScaleSheetLayoutView="80" workbookViewId="0">
      <selection activeCell="A7" sqref="A7"/>
    </sheetView>
  </sheetViews>
  <sheetFormatPr defaultRowHeight="12.75" x14ac:dyDescent="0.2"/>
  <cols>
    <col min="1" max="1" width="25.7109375" customWidth="1"/>
    <col min="2" max="2" width="15.7109375" customWidth="1"/>
    <col min="3" max="5" width="35.7109375" customWidth="1"/>
    <col min="6" max="6" width="15.7109375" customWidth="1"/>
  </cols>
  <sheetData>
    <row r="1" spans="1:256" s="39" customFormat="1" ht="12.75" customHeight="1" x14ac:dyDescent="0.2">
      <c r="A1" s="9" t="s">
        <v>287</v>
      </c>
      <c r="B1" s="9"/>
      <c r="C1" s="9"/>
      <c r="D1" s="9"/>
      <c r="E1" s="9"/>
      <c r="F1" s="9"/>
      <c r="G1" s="11"/>
      <c r="H1" s="11"/>
      <c r="I1" s="11"/>
      <c r="J1" s="11"/>
      <c r="K1" s="11"/>
      <c r="L1" s="11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9" customFormat="1" ht="12.75" customHeight="1" x14ac:dyDescent="0.2">
      <c r="A2" s="9" t="s">
        <v>288</v>
      </c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4" spans="1:256" ht="57" customHeight="1" x14ac:dyDescent="0.2">
      <c r="A4" s="97" t="s">
        <v>1</v>
      </c>
      <c r="B4" s="97" t="s">
        <v>2</v>
      </c>
      <c r="C4" s="97" t="s">
        <v>289</v>
      </c>
      <c r="D4" s="97" t="s">
        <v>290</v>
      </c>
      <c r="E4" s="97" t="s">
        <v>291</v>
      </c>
      <c r="F4" s="98"/>
    </row>
    <row r="5" spans="1:256" x14ac:dyDescent="0.2">
      <c r="A5" s="97">
        <v>1</v>
      </c>
      <c r="B5" s="97">
        <v>2</v>
      </c>
      <c r="C5" s="97">
        <v>3</v>
      </c>
      <c r="D5" s="97">
        <v>4</v>
      </c>
      <c r="E5" s="97">
        <v>5</v>
      </c>
    </row>
    <row r="6" spans="1:256" x14ac:dyDescent="0.2">
      <c r="A6" s="99" t="s">
        <v>292</v>
      </c>
      <c r="B6" s="97"/>
      <c r="C6" s="97"/>
      <c r="D6" s="97"/>
      <c r="E6" s="97"/>
    </row>
    <row r="7" spans="1:256" ht="28.5" customHeight="1" x14ac:dyDescent="0.2">
      <c r="A7" s="99" t="s">
        <v>180</v>
      </c>
      <c r="B7" s="97" t="s">
        <v>79</v>
      </c>
      <c r="C7" s="97" t="s">
        <v>25</v>
      </c>
      <c r="D7" s="97" t="s">
        <v>5</v>
      </c>
      <c r="E7" s="97" t="s">
        <v>9</v>
      </c>
    </row>
    <row r="8" spans="1:256" x14ac:dyDescent="0.2">
      <c r="A8" s="99" t="s">
        <v>29</v>
      </c>
      <c r="B8" s="97"/>
      <c r="C8" s="97"/>
      <c r="D8" s="97"/>
      <c r="E8" s="97"/>
    </row>
    <row r="9" spans="1:256" x14ac:dyDescent="0.2">
      <c r="A9" s="100" t="s">
        <v>30</v>
      </c>
      <c r="B9" s="36">
        <v>900000</v>
      </c>
      <c r="C9" s="97" t="s">
        <v>293</v>
      </c>
      <c r="D9" s="97" t="s">
        <v>294</v>
      </c>
      <c r="E9" s="97" t="s">
        <v>295</v>
      </c>
    </row>
  </sheetData>
  <mergeCells count="25">
    <mergeCell ref="FA1:FB1"/>
    <mergeCell ref="DQ1:DV1"/>
    <mergeCell ref="DW1:EB1"/>
    <mergeCell ref="EC1:EH1"/>
    <mergeCell ref="EI1:EN1"/>
    <mergeCell ref="EO1:ET1"/>
    <mergeCell ref="EU1:EZ1"/>
    <mergeCell ref="DK1:DP1"/>
    <mergeCell ref="AW1:BB1"/>
    <mergeCell ref="BC1:BH1"/>
    <mergeCell ref="BI1:BN1"/>
    <mergeCell ref="BO1:BT1"/>
    <mergeCell ref="BU1:BZ1"/>
    <mergeCell ref="CA1:CF1"/>
    <mergeCell ref="CG1:CL1"/>
    <mergeCell ref="CM1:CR1"/>
    <mergeCell ref="CS1:CX1"/>
    <mergeCell ref="CY1:DD1"/>
    <mergeCell ref="DE1:DJ1"/>
    <mergeCell ref="AQ1:AV1"/>
    <mergeCell ref="M1:R1"/>
    <mergeCell ref="S1:X1"/>
    <mergeCell ref="Y1:AD1"/>
    <mergeCell ref="AE1:AJ1"/>
    <mergeCell ref="AK1:AP1"/>
  </mergeCells>
  <phoneticPr fontId="0" type="noConversion"/>
  <pageMargins left="0.7" right="0.7" top="0.75" bottom="0.75" header="0.51180555555555551" footer="0.51180555555555551"/>
  <pageSetup paperSize="9" scale="5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"/>
  <sheetViews>
    <sheetView view="pageBreakPreview" zoomScale="80" zoomScaleSheetLayoutView="80" workbookViewId="0">
      <selection activeCell="A6" sqref="A6"/>
    </sheetView>
  </sheetViews>
  <sheetFormatPr defaultRowHeight="12.75" x14ac:dyDescent="0.2"/>
  <cols>
    <col min="1" max="1" width="35.7109375" customWidth="1"/>
    <col min="2" max="2" width="15.7109375" customWidth="1"/>
    <col min="3" max="5" width="35.7109375" customWidth="1"/>
  </cols>
  <sheetData>
    <row r="1" spans="1:256" s="9" customFormat="1" ht="12.75" customHeight="1" x14ac:dyDescent="0.2">
      <c r="A1" s="9" t="s">
        <v>296</v>
      </c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3" spans="1:256" ht="57" customHeight="1" x14ac:dyDescent="0.2">
      <c r="A3" s="97" t="s">
        <v>1</v>
      </c>
      <c r="B3" s="97" t="s">
        <v>2</v>
      </c>
      <c r="C3" s="97" t="s">
        <v>289</v>
      </c>
      <c r="D3" s="97" t="s">
        <v>290</v>
      </c>
      <c r="E3" s="97" t="s">
        <v>291</v>
      </c>
      <c r="F3" s="98"/>
    </row>
    <row r="4" spans="1:256" x14ac:dyDescent="0.2">
      <c r="A4" s="97">
        <v>1</v>
      </c>
      <c r="B4" s="97">
        <v>2</v>
      </c>
      <c r="C4" s="97">
        <v>3</v>
      </c>
      <c r="D4" s="97">
        <v>4</v>
      </c>
      <c r="E4" s="97">
        <v>5</v>
      </c>
    </row>
    <row r="5" spans="1:256" x14ac:dyDescent="0.2">
      <c r="A5" s="99" t="s">
        <v>292</v>
      </c>
      <c r="B5" s="97"/>
      <c r="C5" s="97"/>
      <c r="D5" s="97"/>
      <c r="E5" s="97"/>
    </row>
    <row r="6" spans="1:256" ht="28.5" customHeight="1" x14ac:dyDescent="0.2">
      <c r="A6" s="99" t="s">
        <v>180</v>
      </c>
      <c r="B6" s="97" t="s">
        <v>79</v>
      </c>
      <c r="C6" s="97" t="s">
        <v>26</v>
      </c>
      <c r="D6" s="97" t="s">
        <v>6</v>
      </c>
      <c r="E6" s="97" t="s">
        <v>10</v>
      </c>
    </row>
    <row r="7" spans="1:256" x14ac:dyDescent="0.2">
      <c r="A7" s="99" t="s">
        <v>29</v>
      </c>
      <c r="B7" s="97"/>
      <c r="C7" s="97"/>
      <c r="D7" s="97"/>
      <c r="E7" s="97"/>
    </row>
    <row r="8" spans="1:256" x14ac:dyDescent="0.2">
      <c r="A8" s="100" t="s">
        <v>30</v>
      </c>
      <c r="B8" s="36">
        <v>900000</v>
      </c>
      <c r="C8" s="97" t="s">
        <v>297</v>
      </c>
      <c r="D8" s="97" t="s">
        <v>298</v>
      </c>
      <c r="E8" s="97" t="s">
        <v>299</v>
      </c>
    </row>
  </sheetData>
  <phoneticPr fontId="0" type="noConversion"/>
  <pageMargins left="0.7" right="0.7" top="0.75" bottom="0.75" header="0.51180555555555551" footer="0.51180555555555551"/>
  <pageSetup paperSize="9" scale="54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"/>
  <sheetViews>
    <sheetView view="pageBreakPreview" zoomScale="80" zoomScaleSheetLayoutView="80" workbookViewId="0">
      <selection activeCell="A6" sqref="A6"/>
    </sheetView>
  </sheetViews>
  <sheetFormatPr defaultRowHeight="12.75" x14ac:dyDescent="0.2"/>
  <cols>
    <col min="1" max="1" width="35.7109375" customWidth="1"/>
    <col min="2" max="2" width="15.7109375" customWidth="1"/>
    <col min="3" max="5" width="35.7109375" customWidth="1"/>
  </cols>
  <sheetData>
    <row r="1" spans="1:256" s="9" customFormat="1" ht="12.75" customHeight="1" x14ac:dyDescent="0.2">
      <c r="A1" s="9" t="s">
        <v>300</v>
      </c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3" spans="1:256" ht="57" customHeight="1" x14ac:dyDescent="0.2">
      <c r="A3" s="97" t="s">
        <v>1</v>
      </c>
      <c r="B3" s="97" t="s">
        <v>2</v>
      </c>
      <c r="C3" s="97" t="s">
        <v>289</v>
      </c>
      <c r="D3" s="97" t="s">
        <v>290</v>
      </c>
      <c r="E3" s="97" t="s">
        <v>291</v>
      </c>
      <c r="F3" s="98"/>
    </row>
    <row r="4" spans="1:256" x14ac:dyDescent="0.2">
      <c r="A4" s="97">
        <v>1</v>
      </c>
      <c r="B4" s="97">
        <v>2</v>
      </c>
      <c r="C4" s="97">
        <v>3</v>
      </c>
      <c r="D4" s="97">
        <v>4</v>
      </c>
      <c r="E4" s="97">
        <v>5</v>
      </c>
    </row>
    <row r="5" spans="1:256" x14ac:dyDescent="0.2">
      <c r="A5" s="99" t="s">
        <v>292</v>
      </c>
      <c r="B5" s="97"/>
      <c r="C5" s="97"/>
      <c r="D5" s="97"/>
      <c r="E5" s="97"/>
    </row>
    <row r="6" spans="1:256" ht="33.75" customHeight="1" x14ac:dyDescent="0.2">
      <c r="A6" s="99" t="s">
        <v>180</v>
      </c>
      <c r="B6" s="97" t="s">
        <v>79</v>
      </c>
      <c r="C6" s="97" t="s">
        <v>27</v>
      </c>
      <c r="D6" s="97" t="s">
        <v>7</v>
      </c>
      <c r="E6" s="97" t="s">
        <v>11</v>
      </c>
    </row>
    <row r="7" spans="1:256" x14ac:dyDescent="0.2">
      <c r="A7" s="99" t="s">
        <v>29</v>
      </c>
      <c r="B7" s="97"/>
      <c r="C7" s="97"/>
      <c r="D7" s="97"/>
      <c r="E7" s="97"/>
    </row>
    <row r="8" spans="1:256" x14ac:dyDescent="0.2">
      <c r="A8" s="100" t="s">
        <v>30</v>
      </c>
      <c r="B8" s="36">
        <v>900000</v>
      </c>
      <c r="C8" s="97" t="s">
        <v>301</v>
      </c>
      <c r="D8" s="97" t="s">
        <v>302</v>
      </c>
      <c r="E8" s="97" t="s">
        <v>303</v>
      </c>
    </row>
  </sheetData>
  <phoneticPr fontId="0" type="noConversion"/>
  <pageMargins left="0.7" right="0.7" top="0.75" bottom="0.75" header="0.51180555555555551" footer="0.51180555555555551"/>
  <pageSetup paperSize="9" scale="54" firstPageNumber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"/>
  <sheetViews>
    <sheetView view="pageBreakPreview" zoomScale="80" zoomScaleSheetLayoutView="80" workbookViewId="0">
      <selection activeCell="A6" sqref="A6"/>
    </sheetView>
  </sheetViews>
  <sheetFormatPr defaultRowHeight="12.75" x14ac:dyDescent="0.2"/>
  <cols>
    <col min="1" max="1" width="35.7109375" customWidth="1"/>
    <col min="2" max="2" width="15.7109375" customWidth="1"/>
    <col min="3" max="5" width="35.7109375" customWidth="1"/>
  </cols>
  <sheetData>
    <row r="1" spans="1:256" s="9" customFormat="1" ht="12.75" customHeight="1" x14ac:dyDescent="0.2">
      <c r="A1" s="9" t="s">
        <v>304</v>
      </c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3" spans="1:256" ht="57" customHeight="1" x14ac:dyDescent="0.2">
      <c r="A3" s="97" t="s">
        <v>1</v>
      </c>
      <c r="B3" s="97" t="s">
        <v>2</v>
      </c>
      <c r="C3" s="97" t="s">
        <v>289</v>
      </c>
      <c r="D3" s="97" t="s">
        <v>290</v>
      </c>
      <c r="E3" s="97" t="s">
        <v>291</v>
      </c>
      <c r="F3" s="98"/>
    </row>
    <row r="4" spans="1:256" x14ac:dyDescent="0.2">
      <c r="A4" s="97">
        <v>1</v>
      </c>
      <c r="B4" s="97">
        <v>2</v>
      </c>
      <c r="C4" s="97">
        <v>3</v>
      </c>
      <c r="D4" s="97">
        <v>4</v>
      </c>
      <c r="E4" s="97">
        <v>5</v>
      </c>
    </row>
    <row r="5" spans="1:256" x14ac:dyDescent="0.2">
      <c r="A5" s="99" t="s">
        <v>292</v>
      </c>
      <c r="B5" s="97"/>
      <c r="C5" s="97"/>
      <c r="D5" s="97"/>
      <c r="E5" s="97"/>
    </row>
    <row r="6" spans="1:256" ht="33" customHeight="1" x14ac:dyDescent="0.2">
      <c r="A6" s="99" t="s">
        <v>180</v>
      </c>
      <c r="B6" s="97" t="s">
        <v>79</v>
      </c>
      <c r="C6" s="97" t="s">
        <v>28</v>
      </c>
      <c r="D6" s="97" t="s">
        <v>8</v>
      </c>
      <c r="E6" s="97" t="s">
        <v>12</v>
      </c>
    </row>
    <row r="7" spans="1:256" x14ac:dyDescent="0.2">
      <c r="A7" s="99" t="s">
        <v>29</v>
      </c>
      <c r="B7" s="97"/>
      <c r="C7" s="97"/>
      <c r="D7" s="97"/>
      <c r="E7" s="97"/>
    </row>
    <row r="8" spans="1:256" x14ac:dyDescent="0.2">
      <c r="A8" s="100" t="s">
        <v>30</v>
      </c>
      <c r="B8" s="36">
        <v>900000</v>
      </c>
      <c r="C8" s="97" t="s">
        <v>305</v>
      </c>
      <c r="D8" s="97" t="s">
        <v>306</v>
      </c>
      <c r="E8" s="97" t="s">
        <v>307</v>
      </c>
    </row>
  </sheetData>
  <phoneticPr fontId="0" type="noConversion"/>
  <pageMargins left="0.7" right="0.7" top="0.75" bottom="0.75" header="0.51180555555555551" footer="0.51180555555555551"/>
  <pageSetup paperSize="9" scale="54" firstPageNumber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80" zoomScaleSheetLayoutView="80" workbookViewId="0">
      <selection activeCell="K34" sqref="K34"/>
    </sheetView>
  </sheetViews>
  <sheetFormatPr defaultRowHeight="12.75" x14ac:dyDescent="0.2"/>
  <cols>
    <col min="1" max="1" width="18.5703125" style="101" customWidth="1"/>
    <col min="2" max="2" width="29.85546875" style="101" customWidth="1"/>
    <col min="3" max="3" width="19.28515625" style="101" customWidth="1"/>
    <col min="4" max="6" width="15.7109375" style="101" customWidth="1"/>
    <col min="7" max="16384" width="9.140625" style="101"/>
  </cols>
  <sheetData>
    <row r="1" spans="1:6" x14ac:dyDescent="0.2">
      <c r="A1" s="281" t="s">
        <v>308</v>
      </c>
      <c r="B1" s="281"/>
      <c r="C1" s="281"/>
      <c r="D1" s="281"/>
      <c r="E1" s="281"/>
      <c r="F1" s="281"/>
    </row>
    <row r="2" spans="1:6" x14ac:dyDescent="0.2">
      <c r="A2" s="102"/>
      <c r="B2" s="102"/>
      <c r="C2" s="102"/>
      <c r="D2" s="102"/>
      <c r="E2" s="102"/>
      <c r="F2" s="102"/>
    </row>
    <row r="3" spans="1:6" ht="12.75" customHeight="1" x14ac:dyDescent="0.2">
      <c r="A3" s="282" t="s">
        <v>309</v>
      </c>
      <c r="B3" s="282"/>
      <c r="C3" s="283" t="s">
        <v>310</v>
      </c>
      <c r="D3" s="283" t="s">
        <v>311</v>
      </c>
      <c r="E3" s="284" t="s">
        <v>312</v>
      </c>
      <c r="F3" s="284" t="s">
        <v>313</v>
      </c>
    </row>
    <row r="4" spans="1:6" x14ac:dyDescent="0.2">
      <c r="A4" s="103" t="s">
        <v>314</v>
      </c>
      <c r="B4" s="103" t="s">
        <v>315</v>
      </c>
      <c r="C4" s="283"/>
      <c r="D4" s="283"/>
      <c r="E4" s="284"/>
      <c r="F4" s="284"/>
    </row>
    <row r="5" spans="1:6" x14ac:dyDescent="0.2">
      <c r="A5" s="104">
        <v>1</v>
      </c>
      <c r="B5" s="105" t="s">
        <v>316</v>
      </c>
      <c r="C5" s="105" t="s">
        <v>317</v>
      </c>
      <c r="D5" s="105" t="s">
        <v>318</v>
      </c>
      <c r="E5" s="106" t="s">
        <v>319</v>
      </c>
      <c r="F5" s="106" t="s">
        <v>319</v>
      </c>
    </row>
    <row r="6" spans="1:6" ht="22.5" x14ac:dyDescent="0.2">
      <c r="A6" s="107" t="s">
        <v>320</v>
      </c>
      <c r="B6" s="107" t="s">
        <v>321</v>
      </c>
      <c r="C6" s="108" t="s">
        <v>322</v>
      </c>
      <c r="D6" s="107" t="s">
        <v>323</v>
      </c>
      <c r="E6" s="109" t="s">
        <v>324</v>
      </c>
      <c r="F6" s="109" t="s">
        <v>325</v>
      </c>
    </row>
    <row r="7" spans="1:6" ht="22.5" x14ac:dyDescent="0.2">
      <c r="A7" s="280" t="s">
        <v>326</v>
      </c>
      <c r="B7" s="280"/>
      <c r="C7" s="107" t="s">
        <v>327</v>
      </c>
      <c r="D7" s="107" t="s">
        <v>328</v>
      </c>
      <c r="E7" s="109" t="s">
        <v>329</v>
      </c>
      <c r="F7" s="109" t="s">
        <v>330</v>
      </c>
    </row>
  </sheetData>
  <mergeCells count="7">
    <mergeCell ref="A7:B7"/>
    <mergeCell ref="A1:F1"/>
    <mergeCell ref="A3:B3"/>
    <mergeCell ref="C3:C4"/>
    <mergeCell ref="D3:D4"/>
    <mergeCell ref="E3:E4"/>
    <mergeCell ref="F3:F4"/>
  </mergeCells>
  <phoneticPr fontId="0" type="noConversion"/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view="pageBreakPreview" zoomScale="80" zoomScaleSheetLayoutView="80" workbookViewId="0">
      <selection activeCell="B14" sqref="B14"/>
    </sheetView>
  </sheetViews>
  <sheetFormatPr defaultRowHeight="12.75" customHeight="1" x14ac:dyDescent="0.2"/>
  <cols>
    <col min="1" max="1" width="20.28515625" style="10" customWidth="1"/>
    <col min="2" max="2" width="14.85546875" style="10" customWidth="1"/>
    <col min="3" max="3" width="31.7109375" style="10" customWidth="1"/>
    <col min="4" max="4" width="31.42578125" style="10" customWidth="1"/>
    <col min="5" max="5" width="11.42578125" style="10" customWidth="1"/>
    <col min="6" max="6" width="7.7109375" style="10" customWidth="1"/>
    <col min="7" max="7" width="10.7109375" style="10" customWidth="1"/>
    <col min="8" max="8" width="31.42578125" style="10" customWidth="1"/>
    <col min="9" max="9" width="9.85546875" style="10" customWidth="1"/>
    <col min="10" max="11" width="25.7109375" style="10" customWidth="1"/>
    <col min="12" max="16" width="19" style="10" customWidth="1"/>
    <col min="17" max="18" width="14" style="10" customWidth="1"/>
    <col min="19" max="19" width="18.5703125" style="10" customWidth="1"/>
    <col min="20" max="30" width="14" style="10" customWidth="1"/>
    <col min="31" max="31" width="15.42578125" style="10" customWidth="1"/>
    <col min="32" max="16384" width="9.140625" style="10"/>
  </cols>
  <sheetData>
    <row r="1" spans="1:31" s="29" customFormat="1" ht="12.75" customHeight="1" x14ac:dyDescent="0.2">
      <c r="A1" s="28" t="s">
        <v>171</v>
      </c>
      <c r="C1" s="28"/>
      <c r="D1" s="28"/>
      <c r="E1" s="28"/>
      <c r="F1" s="28"/>
      <c r="G1" s="28"/>
      <c r="H1" s="28"/>
      <c r="I1" s="28"/>
      <c r="J1" s="28"/>
      <c r="K1" s="28"/>
    </row>
    <row r="2" spans="1:31" s="30" customFormat="1" ht="12.75" customHeight="1" x14ac:dyDescent="0.2">
      <c r="A2" s="28" t="s">
        <v>172</v>
      </c>
      <c r="C2" s="28"/>
      <c r="D2" s="28"/>
      <c r="E2" s="28"/>
      <c r="F2" s="28"/>
      <c r="G2" s="28"/>
      <c r="H2" s="28"/>
      <c r="I2" s="28"/>
      <c r="J2" s="28"/>
      <c r="K2" s="28"/>
    </row>
    <row r="3" spans="1:31" s="31" customFormat="1" ht="12.75" customHeight="1" x14ac:dyDescent="0.25">
      <c r="A3" s="28" t="s">
        <v>173</v>
      </c>
      <c r="C3" s="28"/>
      <c r="D3" s="28"/>
      <c r="E3" s="28"/>
      <c r="F3" s="28"/>
      <c r="G3" s="28"/>
      <c r="H3" s="28"/>
      <c r="I3" s="28"/>
      <c r="J3" s="28"/>
      <c r="K3" s="28"/>
      <c r="L3" s="32"/>
    </row>
    <row r="5" spans="1:31" s="1" customFormat="1" ht="12.75" customHeight="1" x14ac:dyDescent="0.2">
      <c r="A5" s="217" t="s">
        <v>40</v>
      </c>
      <c r="B5" s="217" t="s">
        <v>174</v>
      </c>
      <c r="C5" s="217"/>
      <c r="D5" s="217" t="s">
        <v>42</v>
      </c>
      <c r="E5" s="217" t="s">
        <v>43</v>
      </c>
      <c r="F5" s="217"/>
      <c r="G5" s="217"/>
      <c r="H5" s="217" t="s">
        <v>175</v>
      </c>
      <c r="I5" s="217" t="s">
        <v>2</v>
      </c>
      <c r="J5" s="218" t="s">
        <v>46</v>
      </c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</row>
    <row r="6" spans="1:31" s="1" customFormat="1" ht="12.75" customHeight="1" x14ac:dyDescent="0.2">
      <c r="A6" s="217"/>
      <c r="B6" s="217"/>
      <c r="C6" s="217"/>
      <c r="D6" s="217"/>
      <c r="E6" s="219" t="s">
        <v>47</v>
      </c>
      <c r="F6" s="219" t="s">
        <v>48</v>
      </c>
      <c r="G6" s="219" t="s">
        <v>49</v>
      </c>
      <c r="H6" s="217"/>
      <c r="I6" s="217"/>
      <c r="J6" s="220" t="s">
        <v>176</v>
      </c>
      <c r="K6" s="223" t="s">
        <v>51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</row>
    <row r="7" spans="1:31" s="1" customFormat="1" ht="12.75" customHeight="1" x14ac:dyDescent="0.2">
      <c r="A7" s="217"/>
      <c r="B7" s="218" t="s">
        <v>47</v>
      </c>
      <c r="C7" s="218" t="s">
        <v>47</v>
      </c>
      <c r="D7" s="217"/>
      <c r="E7" s="219"/>
      <c r="F7" s="219"/>
      <c r="G7" s="219"/>
      <c r="H7" s="217"/>
      <c r="I7" s="217"/>
      <c r="J7" s="220"/>
      <c r="K7" s="218" t="s">
        <v>55</v>
      </c>
      <c r="L7" s="218"/>
      <c r="M7" s="218"/>
      <c r="N7" s="218"/>
      <c r="O7" s="218"/>
      <c r="P7" s="218"/>
      <c r="Q7" s="218" t="s">
        <v>56</v>
      </c>
      <c r="R7" s="218"/>
      <c r="S7" s="218" t="s">
        <v>57</v>
      </c>
      <c r="T7" s="218" t="s">
        <v>58</v>
      </c>
      <c r="U7" s="218" t="s">
        <v>59</v>
      </c>
      <c r="V7" s="218" t="s">
        <v>60</v>
      </c>
      <c r="W7" s="218" t="s">
        <v>61</v>
      </c>
      <c r="X7" s="218" t="s">
        <v>62</v>
      </c>
      <c r="Y7" s="218" t="s">
        <v>63</v>
      </c>
      <c r="Z7" s="218"/>
      <c r="AA7" s="218"/>
      <c r="AB7" s="218"/>
      <c r="AC7" s="218"/>
      <c r="AD7" s="218"/>
      <c r="AE7" s="218" t="s">
        <v>64</v>
      </c>
    </row>
    <row r="8" spans="1:31" s="1" customFormat="1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20"/>
      <c r="K8" s="220" t="s">
        <v>177</v>
      </c>
      <c r="L8" s="218" t="s">
        <v>51</v>
      </c>
      <c r="M8" s="218"/>
      <c r="N8" s="218"/>
      <c r="O8" s="218"/>
      <c r="P8" s="218"/>
      <c r="Q8" s="220" t="s">
        <v>3</v>
      </c>
      <c r="R8" s="12" t="s">
        <v>66</v>
      </c>
      <c r="S8" s="218"/>
      <c r="T8" s="218"/>
      <c r="U8" s="218"/>
      <c r="V8" s="218"/>
      <c r="W8" s="218"/>
      <c r="X8" s="218"/>
      <c r="Y8" s="220" t="s">
        <v>178</v>
      </c>
      <c r="Z8" s="218" t="s">
        <v>51</v>
      </c>
      <c r="AA8" s="218"/>
      <c r="AB8" s="218"/>
      <c r="AC8" s="218"/>
      <c r="AD8" s="218"/>
      <c r="AE8" s="218"/>
    </row>
    <row r="9" spans="1:31" s="1" customFormat="1" ht="12.7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20"/>
      <c r="K9" s="220"/>
      <c r="L9" s="220" t="s">
        <v>74</v>
      </c>
      <c r="M9" s="220" t="s">
        <v>69</v>
      </c>
      <c r="N9" s="220" t="s">
        <v>70</v>
      </c>
      <c r="O9" s="220" t="s">
        <v>71</v>
      </c>
      <c r="P9" s="220" t="s">
        <v>72</v>
      </c>
      <c r="Q9" s="220"/>
      <c r="R9" s="218" t="s">
        <v>73</v>
      </c>
      <c r="S9" s="218"/>
      <c r="T9" s="218"/>
      <c r="U9" s="218"/>
      <c r="V9" s="218"/>
      <c r="W9" s="218"/>
      <c r="X9" s="218"/>
      <c r="Y9" s="220"/>
      <c r="Z9" s="220" t="s">
        <v>74</v>
      </c>
      <c r="AA9" s="220" t="s">
        <v>69</v>
      </c>
      <c r="AB9" s="220" t="s">
        <v>70</v>
      </c>
      <c r="AC9" s="220" t="s">
        <v>71</v>
      </c>
      <c r="AD9" s="220" t="s">
        <v>72</v>
      </c>
      <c r="AE9" s="218"/>
    </row>
    <row r="10" spans="1:31" s="1" customFormat="1" ht="12.75" customHeight="1" x14ac:dyDescent="0.2">
      <c r="A10" s="217"/>
      <c r="B10" s="218"/>
      <c r="C10" s="218"/>
      <c r="D10" s="217"/>
      <c r="E10" s="219"/>
      <c r="F10" s="219"/>
      <c r="G10" s="219"/>
      <c r="H10" s="217"/>
      <c r="I10" s="217"/>
      <c r="J10" s="220"/>
      <c r="K10" s="220"/>
      <c r="L10" s="220"/>
      <c r="M10" s="220"/>
      <c r="N10" s="220"/>
      <c r="O10" s="220"/>
      <c r="P10" s="220"/>
      <c r="Q10" s="220"/>
      <c r="R10" s="218"/>
      <c r="S10" s="218"/>
      <c r="T10" s="218"/>
      <c r="U10" s="218"/>
      <c r="V10" s="218"/>
      <c r="W10" s="218"/>
      <c r="X10" s="218"/>
      <c r="Y10" s="220"/>
      <c r="Z10" s="220"/>
      <c r="AA10" s="220"/>
      <c r="AB10" s="220"/>
      <c r="AC10" s="220"/>
      <c r="AD10" s="220"/>
      <c r="AE10" s="218"/>
    </row>
    <row r="11" spans="1:31" s="1" customFormat="1" ht="227.25" customHeight="1" x14ac:dyDescent="0.2">
      <c r="A11" s="217"/>
      <c r="B11" s="218"/>
      <c r="C11" s="218"/>
      <c r="D11" s="217"/>
      <c r="E11" s="219"/>
      <c r="F11" s="219"/>
      <c r="G11" s="219"/>
      <c r="H11" s="217"/>
      <c r="I11" s="217"/>
      <c r="J11" s="220"/>
      <c r="K11" s="220"/>
      <c r="L11" s="220"/>
      <c r="M11" s="220"/>
      <c r="N11" s="220"/>
      <c r="O11" s="220"/>
      <c r="P11" s="220"/>
      <c r="Q11" s="220"/>
      <c r="R11" s="218"/>
      <c r="S11" s="218"/>
      <c r="T11" s="218"/>
      <c r="U11" s="218"/>
      <c r="V11" s="218"/>
      <c r="W11" s="218"/>
      <c r="X11" s="218"/>
      <c r="Y11" s="220"/>
      <c r="Z11" s="220"/>
      <c r="AA11" s="220"/>
      <c r="AB11" s="220"/>
      <c r="AC11" s="220"/>
      <c r="AD11" s="220"/>
      <c r="AE11" s="218"/>
    </row>
    <row r="12" spans="1:31" s="1" customFormat="1" ht="12.75" customHeight="1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  <c r="X12" s="13">
        <v>24</v>
      </c>
      <c r="Y12" s="13">
        <v>25</v>
      </c>
      <c r="Z12" s="13">
        <v>26</v>
      </c>
      <c r="AA12" s="13">
        <v>27</v>
      </c>
      <c r="AB12" s="13">
        <v>28</v>
      </c>
      <c r="AC12" s="13">
        <v>29</v>
      </c>
      <c r="AD12" s="13">
        <v>30</v>
      </c>
      <c r="AE12" s="13">
        <v>31</v>
      </c>
    </row>
    <row r="13" spans="1:31" s="1" customFormat="1" ht="12.75" customHeight="1" x14ac:dyDescent="0.2">
      <c r="A13" s="14" t="s">
        <v>179</v>
      </c>
      <c r="C13" s="15"/>
      <c r="D13" s="15"/>
      <c r="E13" s="15"/>
      <c r="F13" s="15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" customFormat="1" ht="174.95" customHeight="1" x14ac:dyDescent="0.2">
      <c r="A14" s="18" t="s">
        <v>21</v>
      </c>
      <c r="B14" s="4" t="s">
        <v>4</v>
      </c>
      <c r="C14" s="18" t="s">
        <v>76</v>
      </c>
      <c r="D14" s="18" t="s">
        <v>180</v>
      </c>
      <c r="E14" s="18" t="s">
        <v>26</v>
      </c>
      <c r="F14" s="18" t="s">
        <v>27</v>
      </c>
      <c r="G14" s="27" t="s">
        <v>9</v>
      </c>
      <c r="H14" s="110" t="s">
        <v>28</v>
      </c>
      <c r="I14" s="4" t="s">
        <v>79</v>
      </c>
      <c r="J14" s="115" t="s">
        <v>80</v>
      </c>
      <c r="K14" s="115" t="s">
        <v>82</v>
      </c>
      <c r="L14" s="115" t="s">
        <v>81</v>
      </c>
      <c r="M14" s="115" t="s">
        <v>83</v>
      </c>
      <c r="N14" s="115" t="s">
        <v>84</v>
      </c>
      <c r="O14" s="115" t="s">
        <v>85</v>
      </c>
      <c r="P14" s="115" t="s">
        <v>86</v>
      </c>
      <c r="Q14" s="115" t="s">
        <v>87</v>
      </c>
      <c r="R14" s="115" t="s">
        <v>88</v>
      </c>
      <c r="S14" s="115" t="s">
        <v>89</v>
      </c>
      <c r="T14" s="115" t="s">
        <v>90</v>
      </c>
      <c r="U14" s="115" t="s">
        <v>91</v>
      </c>
      <c r="V14" s="115" t="s">
        <v>92</v>
      </c>
      <c r="W14" s="115" t="s">
        <v>93</v>
      </c>
      <c r="X14" s="115" t="s">
        <v>94</v>
      </c>
      <c r="Y14" s="115" t="s">
        <v>96</v>
      </c>
      <c r="Z14" s="115" t="s">
        <v>95</v>
      </c>
      <c r="AA14" s="115" t="s">
        <v>97</v>
      </c>
      <c r="AB14" s="115" t="s">
        <v>98</v>
      </c>
      <c r="AC14" s="115" t="s">
        <v>99</v>
      </c>
      <c r="AD14" s="115" t="s">
        <v>100</v>
      </c>
      <c r="AE14" s="115" t="s">
        <v>101</v>
      </c>
    </row>
    <row r="15" spans="1:31" s="1" customFormat="1" ht="12.75" customHeight="1" x14ac:dyDescent="0.2">
      <c r="A15" s="15" t="s">
        <v>29</v>
      </c>
      <c r="C15" s="15"/>
      <c r="D15" s="15"/>
      <c r="E15" s="15"/>
      <c r="F15" s="15"/>
      <c r="G15" s="16"/>
      <c r="H15" s="16"/>
      <c r="I15" s="16"/>
      <c r="J15" s="17"/>
      <c r="K15" s="2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" customFormat="1" ht="12.75" customHeight="1" x14ac:dyDescent="0.2">
      <c r="B16" s="221"/>
      <c r="C16" s="221"/>
      <c r="D16" s="221"/>
      <c r="G16" s="222" t="s">
        <v>30</v>
      </c>
      <c r="H16" s="222"/>
      <c r="I16" s="25">
        <v>900000</v>
      </c>
      <c r="J16" s="23"/>
      <c r="K16" s="23"/>
      <c r="L16" s="23"/>
      <c r="M16" s="23"/>
      <c r="S16" s="23"/>
      <c r="T16" s="23"/>
      <c r="U16" s="23"/>
      <c r="V16" s="23"/>
      <c r="W16" s="23"/>
      <c r="X16" s="23"/>
      <c r="Y16" s="23"/>
      <c r="Z16" s="23"/>
      <c r="AA16" s="23"/>
    </row>
  </sheetData>
  <mergeCells count="42">
    <mergeCell ref="B16:D16"/>
    <mergeCell ref="G16:H16"/>
    <mergeCell ref="R9:R11"/>
    <mergeCell ref="Z9:Z11"/>
    <mergeCell ref="B7:B11"/>
    <mergeCell ref="C7:C11"/>
    <mergeCell ref="W7:W11"/>
    <mergeCell ref="X7:X11"/>
    <mergeCell ref="Q7:R7"/>
    <mergeCell ref="S7:S11"/>
    <mergeCell ref="T7:T11"/>
    <mergeCell ref="M9:M11"/>
    <mergeCell ref="I5:I11"/>
    <mergeCell ref="AD9:AD11"/>
    <mergeCell ref="K8:K11"/>
    <mergeCell ref="L8:P8"/>
    <mergeCell ref="AE7:AE11"/>
    <mergeCell ref="Q8:Q11"/>
    <mergeCell ref="Y8:Y11"/>
    <mergeCell ref="Z8:AD8"/>
    <mergeCell ref="L9:L11"/>
    <mergeCell ref="K7:P7"/>
    <mergeCell ref="N9:N11"/>
    <mergeCell ref="U7:U11"/>
    <mergeCell ref="V7:V11"/>
    <mergeCell ref="Y7:AD7"/>
    <mergeCell ref="AB9:AB11"/>
    <mergeCell ref="O9:O11"/>
    <mergeCell ref="P9:P11"/>
    <mergeCell ref="A5:A11"/>
    <mergeCell ref="B5:C6"/>
    <mergeCell ref="D5:D11"/>
    <mergeCell ref="E5:G5"/>
    <mergeCell ref="H5:H11"/>
    <mergeCell ref="F6:F11"/>
    <mergeCell ref="G6:G11"/>
    <mergeCell ref="J5:AE5"/>
    <mergeCell ref="E6:E11"/>
    <mergeCell ref="AA9:AA11"/>
    <mergeCell ref="J6:J11"/>
    <mergeCell ref="K6:AE6"/>
    <mergeCell ref="AC9:AC1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"/>
  <sheetViews>
    <sheetView view="pageBreakPreview" zoomScale="80" zoomScaleSheetLayoutView="80" workbookViewId="0">
      <selection activeCell="D19" sqref="D19"/>
    </sheetView>
  </sheetViews>
  <sheetFormatPr defaultRowHeight="12.75" customHeight="1" x14ac:dyDescent="0.2"/>
  <cols>
    <col min="1" max="1" width="20.28515625" style="10" customWidth="1"/>
    <col min="2" max="2" width="14.85546875" style="10" customWidth="1"/>
    <col min="3" max="3" width="31.7109375" style="10" customWidth="1"/>
    <col min="4" max="4" width="31.42578125" style="10" customWidth="1"/>
    <col min="5" max="5" width="11.42578125" style="10" customWidth="1"/>
    <col min="6" max="6" width="7.7109375" style="10" customWidth="1"/>
    <col min="7" max="7" width="10.7109375" style="10" customWidth="1"/>
    <col min="8" max="8" width="31.42578125" style="10" customWidth="1"/>
    <col min="9" max="9" width="9.85546875" style="10" customWidth="1"/>
    <col min="10" max="11" width="25.7109375" style="10" customWidth="1"/>
    <col min="12" max="16" width="19" style="10" customWidth="1"/>
    <col min="17" max="18" width="14" style="10" customWidth="1"/>
    <col min="19" max="19" width="18.5703125" style="10" customWidth="1"/>
    <col min="20" max="30" width="14" style="10" customWidth="1"/>
    <col min="31" max="31" width="15.42578125" style="10" customWidth="1"/>
    <col min="32" max="16384" width="9.140625" style="10"/>
  </cols>
  <sheetData>
    <row r="1" spans="1:31" s="31" customFormat="1" ht="12.75" customHeight="1" x14ac:dyDescent="0.25">
      <c r="A1" s="28" t="s">
        <v>420</v>
      </c>
      <c r="C1" s="28"/>
      <c r="D1" s="28"/>
      <c r="E1" s="28"/>
      <c r="F1" s="28"/>
      <c r="G1" s="28"/>
      <c r="H1" s="28"/>
      <c r="I1" s="28"/>
      <c r="J1" s="28"/>
      <c r="K1" s="28"/>
      <c r="L1" s="32"/>
    </row>
    <row r="3" spans="1:31" s="1" customFormat="1" ht="12.75" customHeight="1" x14ac:dyDescent="0.2">
      <c r="A3" s="217" t="s">
        <v>40</v>
      </c>
      <c r="B3" s="217" t="s">
        <v>174</v>
      </c>
      <c r="C3" s="217"/>
      <c r="D3" s="217" t="s">
        <v>42</v>
      </c>
      <c r="E3" s="217" t="s">
        <v>43</v>
      </c>
      <c r="F3" s="217"/>
      <c r="G3" s="217"/>
      <c r="H3" s="217" t="s">
        <v>175</v>
      </c>
      <c r="I3" s="217" t="s">
        <v>2</v>
      </c>
      <c r="J3" s="218" t="s">
        <v>46</v>
      </c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s="1" customFormat="1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17"/>
      <c r="I4" s="217"/>
      <c r="J4" s="220" t="s">
        <v>424</v>
      </c>
      <c r="K4" s="223" t="s">
        <v>51</v>
      </c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</row>
    <row r="5" spans="1:31" s="1" customFormat="1" ht="12.75" customHeight="1" x14ac:dyDescent="0.2">
      <c r="A5" s="217"/>
      <c r="B5" s="218" t="s">
        <v>47</v>
      </c>
      <c r="C5" s="218" t="s">
        <v>47</v>
      </c>
      <c r="D5" s="217"/>
      <c r="E5" s="219"/>
      <c r="F5" s="219"/>
      <c r="G5" s="219"/>
      <c r="H5" s="217"/>
      <c r="I5" s="217"/>
      <c r="J5" s="220"/>
      <c r="K5" s="218" t="s">
        <v>55</v>
      </c>
      <c r="L5" s="218"/>
      <c r="M5" s="218"/>
      <c r="N5" s="218"/>
      <c r="O5" s="218"/>
      <c r="P5" s="218"/>
      <c r="Q5" s="218" t="s">
        <v>56</v>
      </c>
      <c r="R5" s="218"/>
      <c r="S5" s="218" t="s">
        <v>57</v>
      </c>
      <c r="T5" s="218" t="s">
        <v>58</v>
      </c>
      <c r="U5" s="218" t="s">
        <v>59</v>
      </c>
      <c r="V5" s="218" t="s">
        <v>60</v>
      </c>
      <c r="W5" s="218" t="s">
        <v>61</v>
      </c>
      <c r="X5" s="218" t="s">
        <v>62</v>
      </c>
      <c r="Y5" s="218" t="s">
        <v>63</v>
      </c>
      <c r="Z5" s="218"/>
      <c r="AA5" s="218"/>
      <c r="AB5" s="218"/>
      <c r="AC5" s="218"/>
      <c r="AD5" s="218"/>
      <c r="AE5" s="218" t="s">
        <v>64</v>
      </c>
    </row>
    <row r="6" spans="1:31" s="1" customFormat="1" ht="12.75" customHeight="1" x14ac:dyDescent="0.2">
      <c r="A6" s="217"/>
      <c r="B6" s="218"/>
      <c r="C6" s="218"/>
      <c r="D6" s="217"/>
      <c r="E6" s="219"/>
      <c r="F6" s="219"/>
      <c r="G6" s="219"/>
      <c r="H6" s="217"/>
      <c r="I6" s="217"/>
      <c r="J6" s="220"/>
      <c r="K6" s="220" t="s">
        <v>177</v>
      </c>
      <c r="L6" s="218" t="s">
        <v>51</v>
      </c>
      <c r="M6" s="218"/>
      <c r="N6" s="218"/>
      <c r="O6" s="218"/>
      <c r="P6" s="218"/>
      <c r="Q6" s="220" t="s">
        <v>3</v>
      </c>
      <c r="R6" s="12" t="s">
        <v>66</v>
      </c>
      <c r="S6" s="218"/>
      <c r="T6" s="218"/>
      <c r="U6" s="218"/>
      <c r="V6" s="218"/>
      <c r="W6" s="218"/>
      <c r="X6" s="218"/>
      <c r="Y6" s="220" t="s">
        <v>178</v>
      </c>
      <c r="Z6" s="218" t="s">
        <v>51</v>
      </c>
      <c r="AA6" s="218"/>
      <c r="AB6" s="218"/>
      <c r="AC6" s="218"/>
      <c r="AD6" s="218"/>
      <c r="AE6" s="218"/>
    </row>
    <row r="7" spans="1:31" s="1" customFormat="1" ht="12.75" customHeight="1" x14ac:dyDescent="0.2">
      <c r="A7" s="217"/>
      <c r="B7" s="218"/>
      <c r="C7" s="218"/>
      <c r="D7" s="217"/>
      <c r="E7" s="219"/>
      <c r="F7" s="219"/>
      <c r="G7" s="219"/>
      <c r="H7" s="217"/>
      <c r="I7" s="217"/>
      <c r="J7" s="220"/>
      <c r="K7" s="220"/>
      <c r="L7" s="220" t="s">
        <v>74</v>
      </c>
      <c r="M7" s="220" t="s">
        <v>69</v>
      </c>
      <c r="N7" s="220" t="s">
        <v>70</v>
      </c>
      <c r="O7" s="220" t="s">
        <v>71</v>
      </c>
      <c r="P7" s="220" t="s">
        <v>72</v>
      </c>
      <c r="Q7" s="220"/>
      <c r="R7" s="218" t="s">
        <v>73</v>
      </c>
      <c r="S7" s="218"/>
      <c r="T7" s="218"/>
      <c r="U7" s="218"/>
      <c r="V7" s="218"/>
      <c r="W7" s="218"/>
      <c r="X7" s="218"/>
      <c r="Y7" s="220"/>
      <c r="Z7" s="220" t="s">
        <v>74</v>
      </c>
      <c r="AA7" s="220" t="s">
        <v>69</v>
      </c>
      <c r="AB7" s="220" t="s">
        <v>70</v>
      </c>
      <c r="AC7" s="220" t="s">
        <v>71</v>
      </c>
      <c r="AD7" s="220" t="s">
        <v>72</v>
      </c>
      <c r="AE7" s="218"/>
    </row>
    <row r="8" spans="1:31" s="1" customFormat="1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20"/>
      <c r="K8" s="220"/>
      <c r="L8" s="220"/>
      <c r="M8" s="220"/>
      <c r="N8" s="220"/>
      <c r="O8" s="220"/>
      <c r="P8" s="220"/>
      <c r="Q8" s="220"/>
      <c r="R8" s="218"/>
      <c r="S8" s="218"/>
      <c r="T8" s="218"/>
      <c r="U8" s="218"/>
      <c r="V8" s="218"/>
      <c r="W8" s="218"/>
      <c r="X8" s="218"/>
      <c r="Y8" s="220"/>
      <c r="Z8" s="220"/>
      <c r="AA8" s="220"/>
      <c r="AB8" s="220"/>
      <c r="AC8" s="220"/>
      <c r="AD8" s="220"/>
      <c r="AE8" s="218"/>
    </row>
    <row r="9" spans="1:31" s="1" customFormat="1" ht="227.2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20"/>
      <c r="K9" s="220"/>
      <c r="L9" s="220"/>
      <c r="M9" s="220"/>
      <c r="N9" s="220"/>
      <c r="O9" s="220"/>
      <c r="P9" s="220"/>
      <c r="Q9" s="220"/>
      <c r="R9" s="218"/>
      <c r="S9" s="218"/>
      <c r="T9" s="218"/>
      <c r="U9" s="218"/>
      <c r="V9" s="218"/>
      <c r="W9" s="218"/>
      <c r="X9" s="218"/>
      <c r="Y9" s="220"/>
      <c r="Z9" s="220"/>
      <c r="AA9" s="220"/>
      <c r="AB9" s="220"/>
      <c r="AC9" s="220"/>
      <c r="AD9" s="220"/>
      <c r="AE9" s="218"/>
    </row>
    <row r="10" spans="1:31" s="1" customFormat="1" ht="12.75" customHeight="1" x14ac:dyDescent="0.2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  <c r="AB10" s="13">
        <v>28</v>
      </c>
      <c r="AC10" s="13">
        <v>29</v>
      </c>
      <c r="AD10" s="13">
        <v>30</v>
      </c>
      <c r="AE10" s="13">
        <v>31</v>
      </c>
    </row>
    <row r="11" spans="1:31" s="1" customFormat="1" ht="12.75" customHeight="1" x14ac:dyDescent="0.2">
      <c r="A11" s="14" t="s">
        <v>179</v>
      </c>
      <c r="C11" s="15"/>
      <c r="D11" s="15"/>
      <c r="E11" s="15"/>
      <c r="F11" s="15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1" customFormat="1" ht="174.95" customHeight="1" x14ac:dyDescent="0.2">
      <c r="A12" s="18" t="s">
        <v>21</v>
      </c>
      <c r="B12" s="4" t="s">
        <v>4</v>
      </c>
      <c r="C12" s="18" t="s">
        <v>76</v>
      </c>
      <c r="D12" s="18" t="s">
        <v>180</v>
      </c>
      <c r="E12" s="18" t="s">
        <v>26</v>
      </c>
      <c r="F12" s="18" t="s">
        <v>27</v>
      </c>
      <c r="G12" s="27" t="s">
        <v>11</v>
      </c>
      <c r="H12" s="110" t="s">
        <v>6</v>
      </c>
      <c r="I12" s="4" t="s">
        <v>79</v>
      </c>
      <c r="J12" s="115" t="s">
        <v>126</v>
      </c>
      <c r="K12" s="115" t="s">
        <v>128</v>
      </c>
      <c r="L12" s="115" t="s">
        <v>127</v>
      </c>
      <c r="M12" s="115" t="s">
        <v>129</v>
      </c>
      <c r="N12" s="115" t="s">
        <v>130</v>
      </c>
      <c r="O12" s="115" t="s">
        <v>131</v>
      </c>
      <c r="P12" s="115" t="s">
        <v>132</v>
      </c>
      <c r="Q12" s="115" t="s">
        <v>133</v>
      </c>
      <c r="R12" s="115" t="s">
        <v>134</v>
      </c>
      <c r="S12" s="115" t="s">
        <v>135</v>
      </c>
      <c r="T12" s="115" t="s">
        <v>136</v>
      </c>
      <c r="U12" s="115" t="s">
        <v>137</v>
      </c>
      <c r="V12" s="115" t="s">
        <v>138</v>
      </c>
      <c r="W12" s="115" t="s">
        <v>139</v>
      </c>
      <c r="X12" s="115" t="s">
        <v>140</v>
      </c>
      <c r="Y12" s="115" t="s">
        <v>142</v>
      </c>
      <c r="Z12" s="115" t="s">
        <v>141</v>
      </c>
      <c r="AA12" s="115" t="s">
        <v>143</v>
      </c>
      <c r="AB12" s="115" t="s">
        <v>144</v>
      </c>
      <c r="AC12" s="115" t="s">
        <v>145</v>
      </c>
      <c r="AD12" s="115" t="s">
        <v>146</v>
      </c>
      <c r="AE12" s="115" t="s">
        <v>147</v>
      </c>
    </row>
    <row r="13" spans="1:31" s="1" customFormat="1" ht="12.75" customHeight="1" x14ac:dyDescent="0.2">
      <c r="A13" s="15" t="s">
        <v>29</v>
      </c>
      <c r="C13" s="15"/>
      <c r="D13" s="15"/>
      <c r="E13" s="15"/>
      <c r="F13" s="15"/>
      <c r="G13" s="16"/>
      <c r="H13" s="16"/>
      <c r="I13" s="16"/>
      <c r="J13" s="17"/>
      <c r="K13" s="2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" customFormat="1" ht="12.75" customHeight="1" x14ac:dyDescent="0.2">
      <c r="B14" s="221"/>
      <c r="C14" s="221"/>
      <c r="D14" s="221"/>
      <c r="G14" s="222" t="s">
        <v>30</v>
      </c>
      <c r="H14" s="222"/>
      <c r="I14" s="25">
        <v>900000</v>
      </c>
      <c r="J14" s="115" t="s">
        <v>375</v>
      </c>
      <c r="K14" s="115" t="s">
        <v>376</v>
      </c>
      <c r="L14" s="115" t="s">
        <v>377</v>
      </c>
      <c r="M14" s="115" t="s">
        <v>378</v>
      </c>
      <c r="N14" s="115" t="s">
        <v>379</v>
      </c>
      <c r="O14" s="115" t="s">
        <v>380</v>
      </c>
      <c r="P14" s="115" t="s">
        <v>381</v>
      </c>
      <c r="Q14" s="115" t="s">
        <v>382</v>
      </c>
      <c r="R14" s="115" t="s">
        <v>383</v>
      </c>
      <c r="S14" s="115" t="s">
        <v>384</v>
      </c>
      <c r="T14" s="115" t="s">
        <v>385</v>
      </c>
      <c r="U14" s="115" t="s">
        <v>386</v>
      </c>
      <c r="V14" s="115" t="s">
        <v>387</v>
      </c>
      <c r="W14" s="115" t="s">
        <v>388</v>
      </c>
      <c r="X14" s="115" t="s">
        <v>389</v>
      </c>
      <c r="Y14" s="115" t="s">
        <v>390</v>
      </c>
      <c r="Z14" s="115" t="s">
        <v>391</v>
      </c>
      <c r="AA14" s="115" t="s">
        <v>392</v>
      </c>
      <c r="AB14" s="115" t="s">
        <v>393</v>
      </c>
      <c r="AC14" s="115" t="s">
        <v>394</v>
      </c>
      <c r="AD14" s="115" t="s">
        <v>395</v>
      </c>
      <c r="AE14" s="115" t="s">
        <v>396</v>
      </c>
    </row>
  </sheetData>
  <mergeCells count="42">
    <mergeCell ref="B14:D14"/>
    <mergeCell ref="G14:H14"/>
    <mergeCell ref="R7:R9"/>
    <mergeCell ref="Z7:Z9"/>
    <mergeCell ref="B5:B9"/>
    <mergeCell ref="C5:C9"/>
    <mergeCell ref="W5:W9"/>
    <mergeCell ref="X5:X9"/>
    <mergeCell ref="Q5:R5"/>
    <mergeCell ref="S5:S9"/>
    <mergeCell ref="T5:T9"/>
    <mergeCell ref="M7:M9"/>
    <mergeCell ref="I3:I9"/>
    <mergeCell ref="AD7:AD9"/>
    <mergeCell ref="K6:K9"/>
    <mergeCell ref="L6:P6"/>
    <mergeCell ref="AE5:AE9"/>
    <mergeCell ref="Q6:Q9"/>
    <mergeCell ref="Y6:Y9"/>
    <mergeCell ref="Z6:AD6"/>
    <mergeCell ref="L7:L9"/>
    <mergeCell ref="K5:P5"/>
    <mergeCell ref="N7:N9"/>
    <mergeCell ref="U5:U9"/>
    <mergeCell ref="V5:V9"/>
    <mergeCell ref="Y5:AD5"/>
    <mergeCell ref="AB7:AB9"/>
    <mergeCell ref="O7:O9"/>
    <mergeCell ref="P7:P9"/>
    <mergeCell ref="A3:A9"/>
    <mergeCell ref="B3:C4"/>
    <mergeCell ref="D3:D9"/>
    <mergeCell ref="E3:G3"/>
    <mergeCell ref="H3:H9"/>
    <mergeCell ref="F4:F9"/>
    <mergeCell ref="G4:G9"/>
    <mergeCell ref="J3:AE3"/>
    <mergeCell ref="E4:E9"/>
    <mergeCell ref="AA7:AA9"/>
    <mergeCell ref="J4:J9"/>
    <mergeCell ref="K4:AE4"/>
    <mergeCell ref="AC7:AC9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"/>
  <sheetViews>
    <sheetView view="pageBreakPreview" topLeftCell="H1" zoomScale="80" zoomScaleSheetLayoutView="80" workbookViewId="0">
      <selection activeCell="K18" sqref="K18"/>
    </sheetView>
  </sheetViews>
  <sheetFormatPr defaultRowHeight="12.75" customHeight="1" x14ac:dyDescent="0.2"/>
  <cols>
    <col min="1" max="1" width="20.28515625" style="10" customWidth="1"/>
    <col min="2" max="2" width="14.85546875" style="10" customWidth="1"/>
    <col min="3" max="3" width="31.7109375" style="10" customWidth="1"/>
    <col min="4" max="4" width="31.42578125" style="10" customWidth="1"/>
    <col min="5" max="5" width="11.42578125" style="10" customWidth="1"/>
    <col min="6" max="6" width="7.7109375" style="10" customWidth="1"/>
    <col min="7" max="7" width="10.7109375" style="10" customWidth="1"/>
    <col min="8" max="8" width="31.42578125" style="10" customWidth="1"/>
    <col min="9" max="9" width="9.85546875" style="10" customWidth="1"/>
    <col min="10" max="11" width="25.7109375" style="10" customWidth="1"/>
    <col min="12" max="16" width="19" style="10" customWidth="1"/>
    <col min="17" max="18" width="14" style="10" customWidth="1"/>
    <col min="19" max="19" width="18.5703125" style="10" customWidth="1"/>
    <col min="20" max="30" width="14" style="10" customWidth="1"/>
    <col min="31" max="31" width="15.42578125" style="10" customWidth="1"/>
    <col min="32" max="16384" width="9.140625" style="10"/>
  </cols>
  <sheetData>
    <row r="1" spans="1:31" s="31" customFormat="1" ht="12.75" customHeight="1" x14ac:dyDescent="0.25">
      <c r="A1" s="28" t="s">
        <v>421</v>
      </c>
      <c r="C1" s="28"/>
      <c r="D1" s="28"/>
      <c r="E1" s="28"/>
      <c r="F1" s="28"/>
      <c r="G1" s="28"/>
      <c r="H1" s="28"/>
      <c r="I1" s="28"/>
      <c r="J1" s="28"/>
      <c r="K1" s="28"/>
      <c r="L1" s="32"/>
    </row>
    <row r="3" spans="1:31" s="1" customFormat="1" ht="12.75" customHeight="1" x14ac:dyDescent="0.2">
      <c r="A3" s="217" t="s">
        <v>40</v>
      </c>
      <c r="B3" s="217" t="s">
        <v>174</v>
      </c>
      <c r="C3" s="217"/>
      <c r="D3" s="217" t="s">
        <v>42</v>
      </c>
      <c r="E3" s="217" t="s">
        <v>43</v>
      </c>
      <c r="F3" s="217"/>
      <c r="G3" s="217"/>
      <c r="H3" s="217" t="s">
        <v>175</v>
      </c>
      <c r="I3" s="217" t="s">
        <v>2</v>
      </c>
      <c r="J3" s="218" t="s">
        <v>46</v>
      </c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s="1" customFormat="1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17"/>
      <c r="I4" s="217"/>
      <c r="J4" s="220" t="s">
        <v>424</v>
      </c>
      <c r="K4" s="223" t="s">
        <v>51</v>
      </c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</row>
    <row r="5" spans="1:31" s="1" customFormat="1" ht="12.75" customHeight="1" x14ac:dyDescent="0.2">
      <c r="A5" s="217"/>
      <c r="B5" s="218" t="s">
        <v>47</v>
      </c>
      <c r="C5" s="218" t="s">
        <v>47</v>
      </c>
      <c r="D5" s="217"/>
      <c r="E5" s="219"/>
      <c r="F5" s="219"/>
      <c r="G5" s="219"/>
      <c r="H5" s="217"/>
      <c r="I5" s="217"/>
      <c r="J5" s="220"/>
      <c r="K5" s="218" t="s">
        <v>55</v>
      </c>
      <c r="L5" s="218"/>
      <c r="M5" s="218"/>
      <c r="N5" s="218"/>
      <c r="O5" s="218"/>
      <c r="P5" s="218"/>
      <c r="Q5" s="218" t="s">
        <v>56</v>
      </c>
      <c r="R5" s="218"/>
      <c r="S5" s="218" t="s">
        <v>57</v>
      </c>
      <c r="T5" s="218" t="s">
        <v>58</v>
      </c>
      <c r="U5" s="218" t="s">
        <v>59</v>
      </c>
      <c r="V5" s="218" t="s">
        <v>60</v>
      </c>
      <c r="W5" s="218" t="s">
        <v>61</v>
      </c>
      <c r="X5" s="218" t="s">
        <v>62</v>
      </c>
      <c r="Y5" s="218" t="s">
        <v>63</v>
      </c>
      <c r="Z5" s="218"/>
      <c r="AA5" s="218"/>
      <c r="AB5" s="218"/>
      <c r="AC5" s="218"/>
      <c r="AD5" s="218"/>
      <c r="AE5" s="218" t="s">
        <v>64</v>
      </c>
    </row>
    <row r="6" spans="1:31" s="1" customFormat="1" ht="12.75" customHeight="1" x14ac:dyDescent="0.2">
      <c r="A6" s="217"/>
      <c r="B6" s="218"/>
      <c r="C6" s="218"/>
      <c r="D6" s="217"/>
      <c r="E6" s="219"/>
      <c r="F6" s="219"/>
      <c r="G6" s="219"/>
      <c r="H6" s="217"/>
      <c r="I6" s="217"/>
      <c r="J6" s="220"/>
      <c r="K6" s="220" t="s">
        <v>177</v>
      </c>
      <c r="L6" s="218" t="s">
        <v>51</v>
      </c>
      <c r="M6" s="218"/>
      <c r="N6" s="218"/>
      <c r="O6" s="218"/>
      <c r="P6" s="218"/>
      <c r="Q6" s="220" t="s">
        <v>3</v>
      </c>
      <c r="R6" s="12" t="s">
        <v>66</v>
      </c>
      <c r="S6" s="218"/>
      <c r="T6" s="218"/>
      <c r="U6" s="218"/>
      <c r="V6" s="218"/>
      <c r="W6" s="218"/>
      <c r="X6" s="218"/>
      <c r="Y6" s="220" t="s">
        <v>178</v>
      </c>
      <c r="Z6" s="218" t="s">
        <v>51</v>
      </c>
      <c r="AA6" s="218"/>
      <c r="AB6" s="218"/>
      <c r="AC6" s="218"/>
      <c r="AD6" s="218"/>
      <c r="AE6" s="218"/>
    </row>
    <row r="7" spans="1:31" s="1" customFormat="1" ht="12.75" customHeight="1" x14ac:dyDescent="0.2">
      <c r="A7" s="217"/>
      <c r="B7" s="218"/>
      <c r="C7" s="218"/>
      <c r="D7" s="217"/>
      <c r="E7" s="219"/>
      <c r="F7" s="219"/>
      <c r="G7" s="219"/>
      <c r="H7" s="217"/>
      <c r="I7" s="217"/>
      <c r="J7" s="220"/>
      <c r="K7" s="220"/>
      <c r="L7" s="220" t="s">
        <v>74</v>
      </c>
      <c r="M7" s="220" t="s">
        <v>69</v>
      </c>
      <c r="N7" s="220" t="s">
        <v>70</v>
      </c>
      <c r="O7" s="220" t="s">
        <v>71</v>
      </c>
      <c r="P7" s="220" t="s">
        <v>72</v>
      </c>
      <c r="Q7" s="220"/>
      <c r="R7" s="218" t="s">
        <v>73</v>
      </c>
      <c r="S7" s="218"/>
      <c r="T7" s="218"/>
      <c r="U7" s="218"/>
      <c r="V7" s="218"/>
      <c r="W7" s="218"/>
      <c r="X7" s="218"/>
      <c r="Y7" s="220"/>
      <c r="Z7" s="220" t="s">
        <v>74</v>
      </c>
      <c r="AA7" s="220" t="s">
        <v>69</v>
      </c>
      <c r="AB7" s="220" t="s">
        <v>70</v>
      </c>
      <c r="AC7" s="220" t="s">
        <v>71</v>
      </c>
      <c r="AD7" s="220" t="s">
        <v>72</v>
      </c>
      <c r="AE7" s="218"/>
    </row>
    <row r="8" spans="1:31" s="1" customFormat="1" ht="12.75" customHeight="1" x14ac:dyDescent="0.2">
      <c r="A8" s="217"/>
      <c r="B8" s="218"/>
      <c r="C8" s="218"/>
      <c r="D8" s="217"/>
      <c r="E8" s="219"/>
      <c r="F8" s="219"/>
      <c r="G8" s="219"/>
      <c r="H8" s="217"/>
      <c r="I8" s="217"/>
      <c r="J8" s="220"/>
      <c r="K8" s="220"/>
      <c r="L8" s="220"/>
      <c r="M8" s="220"/>
      <c r="N8" s="220"/>
      <c r="O8" s="220"/>
      <c r="P8" s="220"/>
      <c r="Q8" s="220"/>
      <c r="R8" s="218"/>
      <c r="S8" s="218"/>
      <c r="T8" s="218"/>
      <c r="U8" s="218"/>
      <c r="V8" s="218"/>
      <c r="W8" s="218"/>
      <c r="X8" s="218"/>
      <c r="Y8" s="220"/>
      <c r="Z8" s="220"/>
      <c r="AA8" s="220"/>
      <c r="AB8" s="220"/>
      <c r="AC8" s="220"/>
      <c r="AD8" s="220"/>
      <c r="AE8" s="218"/>
    </row>
    <row r="9" spans="1:31" s="1" customFormat="1" ht="227.25" customHeight="1" x14ac:dyDescent="0.2">
      <c r="A9" s="217"/>
      <c r="B9" s="218"/>
      <c r="C9" s="218"/>
      <c r="D9" s="217"/>
      <c r="E9" s="219"/>
      <c r="F9" s="219"/>
      <c r="G9" s="219"/>
      <c r="H9" s="217"/>
      <c r="I9" s="217"/>
      <c r="J9" s="220"/>
      <c r="K9" s="220"/>
      <c r="L9" s="220"/>
      <c r="M9" s="220"/>
      <c r="N9" s="220"/>
      <c r="O9" s="220"/>
      <c r="P9" s="220"/>
      <c r="Q9" s="220"/>
      <c r="R9" s="218"/>
      <c r="S9" s="218"/>
      <c r="T9" s="218"/>
      <c r="U9" s="218"/>
      <c r="V9" s="218"/>
      <c r="W9" s="218"/>
      <c r="X9" s="218"/>
      <c r="Y9" s="220"/>
      <c r="Z9" s="220"/>
      <c r="AA9" s="220"/>
      <c r="AB9" s="220"/>
      <c r="AC9" s="220"/>
      <c r="AD9" s="220"/>
      <c r="AE9" s="218"/>
    </row>
    <row r="10" spans="1:31" s="1" customFormat="1" ht="12.75" customHeight="1" x14ac:dyDescent="0.2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  <c r="AB10" s="13">
        <v>28</v>
      </c>
      <c r="AC10" s="13">
        <v>29</v>
      </c>
      <c r="AD10" s="13">
        <v>30</v>
      </c>
      <c r="AE10" s="13">
        <v>31</v>
      </c>
    </row>
    <row r="11" spans="1:31" s="1" customFormat="1" ht="12.75" customHeight="1" x14ac:dyDescent="0.2">
      <c r="A11" s="14" t="s">
        <v>179</v>
      </c>
      <c r="C11" s="15"/>
      <c r="D11" s="15"/>
      <c r="E11" s="15"/>
      <c r="F11" s="15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1" customFormat="1" ht="174.95" customHeight="1" x14ac:dyDescent="0.2">
      <c r="A12" s="18" t="s">
        <v>21</v>
      </c>
      <c r="B12" s="4" t="s">
        <v>4</v>
      </c>
      <c r="C12" s="18" t="s">
        <v>76</v>
      </c>
      <c r="D12" s="18" t="s">
        <v>180</v>
      </c>
      <c r="E12" s="18" t="s">
        <v>26</v>
      </c>
      <c r="F12" s="18" t="s">
        <v>27</v>
      </c>
      <c r="G12" s="27" t="s">
        <v>12</v>
      </c>
      <c r="H12" s="116" t="s">
        <v>7</v>
      </c>
      <c r="I12" s="4" t="s">
        <v>79</v>
      </c>
      <c r="J12" s="115" t="s">
        <v>149</v>
      </c>
      <c r="K12" s="115" t="s">
        <v>151</v>
      </c>
      <c r="L12" s="115" t="s">
        <v>150</v>
      </c>
      <c r="M12" s="115" t="s">
        <v>152</v>
      </c>
      <c r="N12" s="115" t="s">
        <v>153</v>
      </c>
      <c r="O12" s="115" t="s">
        <v>154</v>
      </c>
      <c r="P12" s="115" t="s">
        <v>155</v>
      </c>
      <c r="Q12" s="115" t="s">
        <v>156</v>
      </c>
      <c r="R12" s="115" t="s">
        <v>157</v>
      </c>
      <c r="S12" s="115" t="s">
        <v>158</v>
      </c>
      <c r="T12" s="115" t="s">
        <v>159</v>
      </c>
      <c r="U12" s="115" t="s">
        <v>160</v>
      </c>
      <c r="V12" s="115" t="s">
        <v>161</v>
      </c>
      <c r="W12" s="115" t="s">
        <v>162</v>
      </c>
      <c r="X12" s="115" t="s">
        <v>163</v>
      </c>
      <c r="Y12" s="115" t="s">
        <v>165</v>
      </c>
      <c r="Z12" s="115" t="s">
        <v>164</v>
      </c>
      <c r="AA12" s="115" t="s">
        <v>166</v>
      </c>
      <c r="AB12" s="115" t="s">
        <v>167</v>
      </c>
      <c r="AC12" s="115" t="s">
        <v>168</v>
      </c>
      <c r="AD12" s="115" t="s">
        <v>169</v>
      </c>
      <c r="AE12" s="115" t="s">
        <v>170</v>
      </c>
    </row>
    <row r="13" spans="1:31" s="1" customFormat="1" ht="12.75" customHeight="1" x14ac:dyDescent="0.2">
      <c r="A13" s="15" t="s">
        <v>29</v>
      </c>
      <c r="C13" s="15"/>
      <c r="D13" s="15"/>
      <c r="E13" s="15"/>
      <c r="F13" s="15"/>
      <c r="G13" s="16"/>
      <c r="H13" s="16"/>
      <c r="I13" s="16"/>
      <c r="J13" s="17"/>
      <c r="K13" s="2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" customFormat="1" ht="12.75" customHeight="1" x14ac:dyDescent="0.2">
      <c r="B14" s="221"/>
      <c r="C14" s="221"/>
      <c r="D14" s="221"/>
      <c r="G14" s="222" t="s">
        <v>30</v>
      </c>
      <c r="H14" s="222"/>
      <c r="I14" s="25">
        <v>900000</v>
      </c>
      <c r="J14" s="115" t="s">
        <v>397</v>
      </c>
      <c r="K14" s="115" t="s">
        <v>398</v>
      </c>
      <c r="L14" s="115" t="s">
        <v>399</v>
      </c>
      <c r="M14" s="115" t="s">
        <v>400</v>
      </c>
      <c r="N14" s="115" t="s">
        <v>401</v>
      </c>
      <c r="O14" s="115" t="s">
        <v>402</v>
      </c>
      <c r="P14" s="115" t="s">
        <v>403</v>
      </c>
      <c r="Q14" s="115" t="s">
        <v>404</v>
      </c>
      <c r="R14" s="115" t="s">
        <v>405</v>
      </c>
      <c r="S14" s="115" t="s">
        <v>406</v>
      </c>
      <c r="T14" s="115" t="s">
        <v>407</v>
      </c>
      <c r="U14" s="115" t="s">
        <v>408</v>
      </c>
      <c r="V14" s="115" t="s">
        <v>409</v>
      </c>
      <c r="W14" s="115" t="s">
        <v>410</v>
      </c>
      <c r="X14" s="115" t="s">
        <v>411</v>
      </c>
      <c r="Y14" s="115" t="s">
        <v>412</v>
      </c>
      <c r="Z14" s="115" t="s">
        <v>413</v>
      </c>
      <c r="AA14" s="115" t="s">
        <v>414</v>
      </c>
      <c r="AB14" s="115" t="s">
        <v>415</v>
      </c>
      <c r="AC14" s="115" t="s">
        <v>416</v>
      </c>
      <c r="AD14" s="115" t="s">
        <v>417</v>
      </c>
      <c r="AE14" s="115" t="s">
        <v>418</v>
      </c>
    </row>
  </sheetData>
  <mergeCells count="42">
    <mergeCell ref="B14:D14"/>
    <mergeCell ref="G14:H14"/>
    <mergeCell ref="R7:R9"/>
    <mergeCell ref="Z7:Z9"/>
    <mergeCell ref="B5:B9"/>
    <mergeCell ref="C5:C9"/>
    <mergeCell ref="W5:W9"/>
    <mergeCell ref="X5:X9"/>
    <mergeCell ref="Q5:R5"/>
    <mergeCell ref="S5:S9"/>
    <mergeCell ref="T5:T9"/>
    <mergeCell ref="M7:M9"/>
    <mergeCell ref="I3:I9"/>
    <mergeCell ref="AD7:AD9"/>
    <mergeCell ref="K6:K9"/>
    <mergeCell ref="L6:P6"/>
    <mergeCell ref="AE5:AE9"/>
    <mergeCell ref="Q6:Q9"/>
    <mergeCell ref="Y6:Y9"/>
    <mergeCell ref="Z6:AD6"/>
    <mergeCell ref="L7:L9"/>
    <mergeCell ref="K5:P5"/>
    <mergeCell ref="N7:N9"/>
    <mergeCell ref="U5:U9"/>
    <mergeCell ref="V5:V9"/>
    <mergeCell ref="Y5:AD5"/>
    <mergeCell ref="AB7:AB9"/>
    <mergeCell ref="O7:O9"/>
    <mergeCell ref="P7:P9"/>
    <mergeCell ref="A3:A9"/>
    <mergeCell ref="B3:C4"/>
    <mergeCell ref="D3:D9"/>
    <mergeCell ref="E3:G3"/>
    <mergeCell ref="H3:H9"/>
    <mergeCell ref="F4:F9"/>
    <mergeCell ref="G4:G9"/>
    <mergeCell ref="J3:AE3"/>
    <mergeCell ref="E4:E9"/>
    <mergeCell ref="AA7:AA9"/>
    <mergeCell ref="J4:J9"/>
    <mergeCell ref="K4:AE4"/>
    <mergeCell ref="AC7:AC9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showGridLines="0" view="pageBreakPreview" zoomScale="80" zoomScaleSheetLayoutView="80" workbookViewId="0">
      <selection activeCell="F12" sqref="F12"/>
    </sheetView>
  </sheetViews>
  <sheetFormatPr defaultColWidth="1.7109375" defaultRowHeight="12.75" x14ac:dyDescent="0.2"/>
  <cols>
    <col min="1" max="1" width="7.7109375" style="1" customWidth="1"/>
    <col min="2" max="2" width="30.7109375" style="1" customWidth="1"/>
    <col min="3" max="3" width="12.5703125" style="1" customWidth="1"/>
    <col min="4" max="4" width="31.5703125" style="1" customWidth="1"/>
    <col min="5" max="5" width="13.7109375" style="1" customWidth="1"/>
    <col min="6" max="6" width="21.7109375" style="1" customWidth="1"/>
    <col min="7" max="8" width="12" style="1" customWidth="1"/>
    <col min="9" max="9" width="25.7109375" style="1" customWidth="1"/>
    <col min="10" max="10" width="20.7109375" style="1" customWidth="1"/>
    <col min="11" max="31" width="12" style="1" customWidth="1"/>
    <col min="32" max="16384" width="1.7109375" style="1"/>
  </cols>
  <sheetData>
    <row r="1" spans="1:31" s="2" customFormat="1" ht="12.75" customHeight="1" x14ac:dyDescent="0.25">
      <c r="A1" s="9" t="s">
        <v>102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1" s="10" customFormat="1" ht="12.7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31" ht="12.75" customHeight="1" x14ac:dyDescent="0.2">
      <c r="A3" s="217" t="s">
        <v>41</v>
      </c>
      <c r="B3" s="217"/>
      <c r="C3" s="217" t="s">
        <v>181</v>
      </c>
      <c r="D3" s="217" t="s">
        <v>42</v>
      </c>
      <c r="E3" s="217" t="s">
        <v>43</v>
      </c>
      <c r="F3" s="217"/>
      <c r="G3" s="217"/>
      <c r="H3" s="218" t="s">
        <v>182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 t="s">
        <v>2</v>
      </c>
      <c r="AE3" s="220" t="s">
        <v>183</v>
      </c>
    </row>
    <row r="4" spans="1:31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20" t="s">
        <v>184</v>
      </c>
      <c r="I4" s="223" t="s">
        <v>51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18"/>
      <c r="AE4" s="220"/>
    </row>
    <row r="5" spans="1:31" ht="12.75" customHeight="1" x14ac:dyDescent="0.2">
      <c r="A5" s="218" t="s">
        <v>185</v>
      </c>
      <c r="B5" s="218" t="s">
        <v>47</v>
      </c>
      <c r="C5" s="217"/>
      <c r="D5" s="217"/>
      <c r="E5" s="219"/>
      <c r="F5" s="219"/>
      <c r="G5" s="219"/>
      <c r="H5" s="220"/>
      <c r="I5" s="218" t="s">
        <v>186</v>
      </c>
      <c r="J5" s="218"/>
      <c r="K5" s="218"/>
      <c r="L5" s="218"/>
      <c r="M5" s="218"/>
      <c r="N5" s="218"/>
      <c r="O5" s="218" t="s">
        <v>187</v>
      </c>
      <c r="P5" s="218"/>
      <c r="Q5" s="218" t="s">
        <v>57</v>
      </c>
      <c r="R5" s="218" t="s">
        <v>58</v>
      </c>
      <c r="S5" s="218" t="s">
        <v>59</v>
      </c>
      <c r="T5" s="218" t="s">
        <v>60</v>
      </c>
      <c r="U5" s="218" t="s">
        <v>61</v>
      </c>
      <c r="V5" s="218" t="s">
        <v>62</v>
      </c>
      <c r="W5" s="218" t="s">
        <v>63</v>
      </c>
      <c r="X5" s="218"/>
      <c r="Y5" s="218"/>
      <c r="Z5" s="218"/>
      <c r="AA5" s="218"/>
      <c r="AB5" s="218"/>
      <c r="AC5" s="218" t="s">
        <v>64</v>
      </c>
      <c r="AD5" s="218"/>
      <c r="AE5" s="220"/>
    </row>
    <row r="6" spans="1:31" ht="12.75" customHeight="1" x14ac:dyDescent="0.2">
      <c r="A6" s="218"/>
      <c r="B6" s="218"/>
      <c r="C6" s="217"/>
      <c r="D6" s="217"/>
      <c r="E6" s="219"/>
      <c r="F6" s="219"/>
      <c r="G6" s="219"/>
      <c r="H6" s="220"/>
      <c r="I6" s="220" t="s">
        <v>188</v>
      </c>
      <c r="J6" s="218" t="s">
        <v>51</v>
      </c>
      <c r="K6" s="218"/>
      <c r="L6" s="218"/>
      <c r="M6" s="218"/>
      <c r="N6" s="218"/>
      <c r="O6" s="220" t="s">
        <v>3</v>
      </c>
      <c r="P6" s="12" t="s">
        <v>66</v>
      </c>
      <c r="Q6" s="218"/>
      <c r="R6" s="218"/>
      <c r="S6" s="218"/>
      <c r="T6" s="218"/>
      <c r="U6" s="218"/>
      <c r="V6" s="218"/>
      <c r="W6" s="220" t="s">
        <v>189</v>
      </c>
      <c r="X6" s="218" t="s">
        <v>51</v>
      </c>
      <c r="Y6" s="218"/>
      <c r="Z6" s="218"/>
      <c r="AA6" s="218"/>
      <c r="AB6" s="218"/>
      <c r="AC6" s="218"/>
      <c r="AD6" s="218"/>
      <c r="AE6" s="220"/>
    </row>
    <row r="7" spans="1:31" ht="12.75" customHeight="1" x14ac:dyDescent="0.2">
      <c r="A7" s="218"/>
      <c r="B7" s="218"/>
      <c r="C7" s="217"/>
      <c r="D7" s="217"/>
      <c r="E7" s="219"/>
      <c r="F7" s="219"/>
      <c r="G7" s="219"/>
      <c r="H7" s="220"/>
      <c r="I7" s="220"/>
      <c r="J7" s="220" t="s">
        <v>74</v>
      </c>
      <c r="K7" s="220" t="s">
        <v>35</v>
      </c>
      <c r="L7" s="220" t="s">
        <v>70</v>
      </c>
      <c r="M7" s="220" t="s">
        <v>36</v>
      </c>
      <c r="N7" s="220" t="s">
        <v>72</v>
      </c>
      <c r="O7" s="220"/>
      <c r="P7" s="218" t="s">
        <v>73</v>
      </c>
      <c r="Q7" s="218"/>
      <c r="R7" s="218"/>
      <c r="S7" s="218"/>
      <c r="T7" s="218"/>
      <c r="U7" s="218"/>
      <c r="V7" s="218"/>
      <c r="W7" s="220"/>
      <c r="X7" s="220" t="s">
        <v>74</v>
      </c>
      <c r="Y7" s="220" t="s">
        <v>35</v>
      </c>
      <c r="Z7" s="220" t="s">
        <v>70</v>
      </c>
      <c r="AA7" s="220" t="s">
        <v>36</v>
      </c>
      <c r="AB7" s="220" t="s">
        <v>72</v>
      </c>
      <c r="AC7" s="218"/>
      <c r="AD7" s="218"/>
      <c r="AE7" s="220"/>
    </row>
    <row r="8" spans="1:31" x14ac:dyDescent="0.2">
      <c r="A8" s="218"/>
      <c r="B8" s="218"/>
      <c r="C8" s="217"/>
      <c r="D8" s="217"/>
      <c r="E8" s="219"/>
      <c r="F8" s="219"/>
      <c r="G8" s="219"/>
      <c r="H8" s="220"/>
      <c r="I8" s="220"/>
      <c r="J8" s="220"/>
      <c r="K8" s="220"/>
      <c r="L8" s="220"/>
      <c r="M8" s="220"/>
      <c r="N8" s="220"/>
      <c r="O8" s="220"/>
      <c r="P8" s="218"/>
      <c r="Q8" s="218"/>
      <c r="R8" s="218"/>
      <c r="S8" s="218"/>
      <c r="T8" s="218"/>
      <c r="U8" s="218"/>
      <c r="V8" s="218"/>
      <c r="W8" s="220"/>
      <c r="X8" s="220"/>
      <c r="Y8" s="220"/>
      <c r="Z8" s="220"/>
      <c r="AA8" s="220"/>
      <c r="AB8" s="220"/>
      <c r="AC8" s="218"/>
      <c r="AD8" s="218"/>
      <c r="AE8" s="220"/>
    </row>
    <row r="9" spans="1:31" ht="227.25" customHeight="1" x14ac:dyDescent="0.2">
      <c r="A9" s="218"/>
      <c r="B9" s="218"/>
      <c r="C9" s="217"/>
      <c r="D9" s="217"/>
      <c r="E9" s="219"/>
      <c r="F9" s="219"/>
      <c r="G9" s="219"/>
      <c r="H9" s="220"/>
      <c r="I9" s="220"/>
      <c r="J9" s="220"/>
      <c r="K9" s="220"/>
      <c r="L9" s="220"/>
      <c r="M9" s="220"/>
      <c r="N9" s="220"/>
      <c r="O9" s="220"/>
      <c r="P9" s="218"/>
      <c r="Q9" s="218"/>
      <c r="R9" s="218"/>
      <c r="S9" s="218"/>
      <c r="T9" s="218"/>
      <c r="U9" s="218"/>
      <c r="V9" s="218"/>
      <c r="W9" s="220"/>
      <c r="X9" s="220"/>
      <c r="Y9" s="220"/>
      <c r="Z9" s="220"/>
      <c r="AA9" s="220"/>
      <c r="AB9" s="220"/>
      <c r="AC9" s="218"/>
      <c r="AD9" s="218"/>
      <c r="AE9" s="220"/>
    </row>
    <row r="10" spans="1:31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Y10" s="3">
        <v>25</v>
      </c>
      <c r="Z10" s="3">
        <v>26</v>
      </c>
      <c r="AA10" s="3">
        <v>27</v>
      </c>
      <c r="AB10" s="3">
        <v>28</v>
      </c>
      <c r="AC10" s="3">
        <v>29</v>
      </c>
      <c r="AD10" s="3">
        <v>30</v>
      </c>
      <c r="AE10" s="12">
        <v>31</v>
      </c>
    </row>
    <row r="11" spans="1:31" x14ac:dyDescent="0.2">
      <c r="A11" s="14" t="s">
        <v>75</v>
      </c>
      <c r="B11" s="15"/>
      <c r="C11" s="15"/>
      <c r="D11" s="15"/>
      <c r="E11" s="15"/>
      <c r="F11" s="15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34"/>
      <c r="AE11" s="35"/>
    </row>
    <row r="12" spans="1:31" ht="114.75" customHeight="1" x14ac:dyDescent="0.2">
      <c r="A12" s="4" t="s">
        <v>25</v>
      </c>
      <c r="B12" s="18" t="s">
        <v>103</v>
      </c>
      <c r="C12" s="4" t="s">
        <v>190</v>
      </c>
      <c r="D12" s="18" t="s">
        <v>191</v>
      </c>
      <c r="E12" s="18" t="s">
        <v>77</v>
      </c>
      <c r="F12" s="18" t="s">
        <v>27</v>
      </c>
      <c r="G12" s="20" t="s">
        <v>192</v>
      </c>
      <c r="H12" s="21" t="s">
        <v>104</v>
      </c>
      <c r="I12" s="21" t="s">
        <v>105</v>
      </c>
      <c r="J12" s="21" t="s">
        <v>106</v>
      </c>
      <c r="K12" s="21" t="s">
        <v>107</v>
      </c>
      <c r="L12" s="21" t="s">
        <v>108</v>
      </c>
      <c r="M12" s="21" t="s">
        <v>109</v>
      </c>
      <c r="N12" s="21" t="s">
        <v>110</v>
      </c>
      <c r="O12" s="21" t="s">
        <v>111</v>
      </c>
      <c r="P12" s="21" t="s">
        <v>112</v>
      </c>
      <c r="Q12" s="21" t="s">
        <v>113</v>
      </c>
      <c r="R12" s="21" t="s">
        <v>114</v>
      </c>
      <c r="S12" s="21" t="s">
        <v>115</v>
      </c>
      <c r="T12" s="21" t="s">
        <v>116</v>
      </c>
      <c r="U12" s="21" t="s">
        <v>117</v>
      </c>
      <c r="V12" s="21" t="s">
        <v>118</v>
      </c>
      <c r="W12" s="21" t="s">
        <v>119</v>
      </c>
      <c r="X12" s="21" t="s">
        <v>120</v>
      </c>
      <c r="Y12" s="21" t="s">
        <v>121</v>
      </c>
      <c r="Z12" s="21" t="s">
        <v>122</v>
      </c>
      <c r="AA12" s="21" t="s">
        <v>123</v>
      </c>
      <c r="AB12" s="21" t="s">
        <v>124</v>
      </c>
      <c r="AC12" s="21" t="s">
        <v>125</v>
      </c>
      <c r="AD12" s="4" t="s">
        <v>79</v>
      </c>
      <c r="AE12" s="20" t="s">
        <v>193</v>
      </c>
    </row>
    <row r="13" spans="1:31" x14ac:dyDescent="0.2">
      <c r="A13" s="15" t="s">
        <v>29</v>
      </c>
      <c r="B13" s="15"/>
      <c r="C13" s="15"/>
      <c r="D13" s="15"/>
      <c r="E13" s="15"/>
      <c r="F13" s="15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34"/>
      <c r="AE13" s="35"/>
    </row>
    <row r="14" spans="1:31" ht="12.75" customHeight="1" x14ac:dyDescent="0.2">
      <c r="A14" s="224"/>
      <c r="B14" s="224"/>
      <c r="C14" s="224"/>
      <c r="D14" s="224"/>
      <c r="E14" s="36"/>
      <c r="F14" s="36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225" t="s">
        <v>30</v>
      </c>
      <c r="AA14" s="225"/>
      <c r="AB14" s="37"/>
      <c r="AC14" s="37"/>
      <c r="AD14" s="36">
        <v>900000</v>
      </c>
      <c r="AE14" s="38" t="s">
        <v>194</v>
      </c>
    </row>
  </sheetData>
  <mergeCells count="42">
    <mergeCell ref="A14:D14"/>
    <mergeCell ref="Z14:AA14"/>
    <mergeCell ref="K7:K9"/>
    <mergeCell ref="L7:L9"/>
    <mergeCell ref="M7:M9"/>
    <mergeCell ref="N7:N9"/>
    <mergeCell ref="B5:B9"/>
    <mergeCell ref="S5:S9"/>
    <mergeCell ref="AA7:AA9"/>
    <mergeCell ref="I6:I9"/>
    <mergeCell ref="AE3:AE9"/>
    <mergeCell ref="E4:E9"/>
    <mergeCell ref="F4:F9"/>
    <mergeCell ref="G4:G9"/>
    <mergeCell ref="H4:H9"/>
    <mergeCell ref="J7:J9"/>
    <mergeCell ref="W6:W9"/>
    <mergeCell ref="X6:AB6"/>
    <mergeCell ref="X7:X9"/>
    <mergeCell ref="R5:R9"/>
    <mergeCell ref="AD3:AD9"/>
    <mergeCell ref="E3:G3"/>
    <mergeCell ref="I4:AC4"/>
    <mergeCell ref="O5:P5"/>
    <mergeCell ref="Y7:Y9"/>
    <mergeCell ref="H3:AC3"/>
    <mergeCell ref="A3:B4"/>
    <mergeCell ref="P7:P9"/>
    <mergeCell ref="AC5:AC9"/>
    <mergeCell ref="AB7:AB9"/>
    <mergeCell ref="J6:N6"/>
    <mergeCell ref="A5:A9"/>
    <mergeCell ref="V5:V9"/>
    <mergeCell ref="Q5:Q9"/>
    <mergeCell ref="D3:D9"/>
    <mergeCell ref="U5:U9"/>
    <mergeCell ref="Z7:Z9"/>
    <mergeCell ref="W5:AB5"/>
    <mergeCell ref="O6:O9"/>
    <mergeCell ref="T5:T9"/>
    <mergeCell ref="I5:N5"/>
    <mergeCell ref="C3:C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1" firstPageNumber="0" fitToHeight="0" orientation="landscape" horizontalDpi="300" verticalDpi="300" r:id="rId1"/>
  <headerFooter alignWithMargins="0">
    <oddHeader>&amp;RФорма по ОКУД 0505197 с.&amp;P</oddHead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showGridLines="0" view="pageBreakPreview" topLeftCell="E1" zoomScale="80" zoomScaleSheetLayoutView="80" workbookViewId="0">
      <selection activeCell="H12" sqref="H12"/>
    </sheetView>
  </sheetViews>
  <sheetFormatPr defaultColWidth="1.7109375" defaultRowHeight="12.75" x14ac:dyDescent="0.2"/>
  <cols>
    <col min="1" max="1" width="7.7109375" style="1" customWidth="1"/>
    <col min="2" max="2" width="30.7109375" style="1" customWidth="1"/>
    <col min="3" max="3" width="13" style="1" customWidth="1"/>
    <col min="4" max="4" width="30.5703125" style="1" customWidth="1"/>
    <col min="5" max="5" width="13" style="1" customWidth="1"/>
    <col min="6" max="6" width="21.7109375" style="1" customWidth="1"/>
    <col min="7" max="7" width="12" style="1" customWidth="1"/>
    <col min="8" max="9" width="25.7109375" style="1" customWidth="1"/>
    <col min="10" max="31" width="12" style="1" customWidth="1"/>
    <col min="32" max="16384" width="1.7109375" style="1"/>
  </cols>
  <sheetData>
    <row r="1" spans="1:31" s="2" customFormat="1" ht="12.75" customHeight="1" x14ac:dyDescent="0.25">
      <c r="A1" s="227" t="s">
        <v>195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</row>
    <row r="3" spans="1:31" ht="12.75" customHeight="1" x14ac:dyDescent="0.2">
      <c r="A3" s="217" t="s">
        <v>41</v>
      </c>
      <c r="B3" s="217"/>
      <c r="C3" s="217" t="s">
        <v>181</v>
      </c>
      <c r="D3" s="217" t="s">
        <v>42</v>
      </c>
      <c r="E3" s="217" t="s">
        <v>43</v>
      </c>
      <c r="F3" s="217"/>
      <c r="G3" s="217"/>
      <c r="H3" s="218" t="s">
        <v>182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 t="s">
        <v>2</v>
      </c>
      <c r="AE3" s="220" t="s">
        <v>183</v>
      </c>
    </row>
    <row r="4" spans="1:31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20" t="s">
        <v>184</v>
      </c>
      <c r="I4" s="223" t="s">
        <v>51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18"/>
      <c r="AE4" s="220"/>
    </row>
    <row r="5" spans="1:31" ht="12.75" customHeight="1" x14ac:dyDescent="0.2">
      <c r="A5" s="218" t="s">
        <v>185</v>
      </c>
      <c r="B5" s="218" t="s">
        <v>47</v>
      </c>
      <c r="C5" s="217"/>
      <c r="D5" s="217"/>
      <c r="E5" s="219"/>
      <c r="F5" s="219"/>
      <c r="G5" s="219"/>
      <c r="H5" s="220"/>
      <c r="I5" s="218" t="s">
        <v>186</v>
      </c>
      <c r="J5" s="218"/>
      <c r="K5" s="218"/>
      <c r="L5" s="218"/>
      <c r="M5" s="218"/>
      <c r="N5" s="218"/>
      <c r="O5" s="218" t="s">
        <v>187</v>
      </c>
      <c r="P5" s="218"/>
      <c r="Q5" s="218" t="s">
        <v>57</v>
      </c>
      <c r="R5" s="218" t="s">
        <v>58</v>
      </c>
      <c r="S5" s="218" t="s">
        <v>59</v>
      </c>
      <c r="T5" s="218" t="s">
        <v>60</v>
      </c>
      <c r="U5" s="218" t="s">
        <v>61</v>
      </c>
      <c r="V5" s="218" t="s">
        <v>62</v>
      </c>
      <c r="W5" s="218" t="s">
        <v>63</v>
      </c>
      <c r="X5" s="218"/>
      <c r="Y5" s="218"/>
      <c r="Z5" s="218"/>
      <c r="AA5" s="218"/>
      <c r="AB5" s="218"/>
      <c r="AC5" s="218" t="s">
        <v>64</v>
      </c>
      <c r="AD5" s="218"/>
      <c r="AE5" s="220"/>
    </row>
    <row r="6" spans="1:31" ht="12.75" customHeight="1" x14ac:dyDescent="0.2">
      <c r="A6" s="218"/>
      <c r="B6" s="218"/>
      <c r="C6" s="217"/>
      <c r="D6" s="217"/>
      <c r="E6" s="219"/>
      <c r="F6" s="219"/>
      <c r="G6" s="219"/>
      <c r="H6" s="220"/>
      <c r="I6" s="220" t="s">
        <v>188</v>
      </c>
      <c r="J6" s="218" t="s">
        <v>51</v>
      </c>
      <c r="K6" s="218"/>
      <c r="L6" s="218"/>
      <c r="M6" s="218"/>
      <c r="N6" s="218"/>
      <c r="O6" s="220" t="s">
        <v>3</v>
      </c>
      <c r="P6" s="12" t="s">
        <v>66</v>
      </c>
      <c r="Q6" s="218"/>
      <c r="R6" s="218"/>
      <c r="S6" s="218"/>
      <c r="T6" s="218"/>
      <c r="U6" s="218"/>
      <c r="V6" s="218"/>
      <c r="W6" s="220" t="s">
        <v>189</v>
      </c>
      <c r="X6" s="218" t="s">
        <v>51</v>
      </c>
      <c r="Y6" s="218"/>
      <c r="Z6" s="218"/>
      <c r="AA6" s="218"/>
      <c r="AB6" s="218"/>
      <c r="AC6" s="218"/>
      <c r="AD6" s="218"/>
      <c r="AE6" s="220"/>
    </row>
    <row r="7" spans="1:31" ht="12.75" customHeight="1" x14ac:dyDescent="0.2">
      <c r="A7" s="218"/>
      <c r="B7" s="218"/>
      <c r="C7" s="217"/>
      <c r="D7" s="217"/>
      <c r="E7" s="219"/>
      <c r="F7" s="219"/>
      <c r="G7" s="219"/>
      <c r="H7" s="220"/>
      <c r="I7" s="220"/>
      <c r="J7" s="220" t="s">
        <v>74</v>
      </c>
      <c r="K7" s="220" t="s">
        <v>35</v>
      </c>
      <c r="L7" s="220" t="s">
        <v>70</v>
      </c>
      <c r="M7" s="220" t="s">
        <v>36</v>
      </c>
      <c r="N7" s="220" t="s">
        <v>72</v>
      </c>
      <c r="O7" s="220"/>
      <c r="P7" s="218" t="s">
        <v>73</v>
      </c>
      <c r="Q7" s="218"/>
      <c r="R7" s="218"/>
      <c r="S7" s="218"/>
      <c r="T7" s="218"/>
      <c r="U7" s="218"/>
      <c r="V7" s="218"/>
      <c r="W7" s="220"/>
      <c r="X7" s="220" t="s">
        <v>74</v>
      </c>
      <c r="Y7" s="220" t="s">
        <v>35</v>
      </c>
      <c r="Z7" s="220" t="s">
        <v>70</v>
      </c>
      <c r="AA7" s="220" t="s">
        <v>36</v>
      </c>
      <c r="AB7" s="220" t="s">
        <v>72</v>
      </c>
      <c r="AC7" s="218"/>
      <c r="AD7" s="218"/>
      <c r="AE7" s="220"/>
    </row>
    <row r="8" spans="1:31" x14ac:dyDescent="0.2">
      <c r="A8" s="218"/>
      <c r="B8" s="218"/>
      <c r="C8" s="217"/>
      <c r="D8" s="217"/>
      <c r="E8" s="219"/>
      <c r="F8" s="219"/>
      <c r="G8" s="219"/>
      <c r="H8" s="220"/>
      <c r="I8" s="220"/>
      <c r="J8" s="220"/>
      <c r="K8" s="220"/>
      <c r="L8" s="220"/>
      <c r="M8" s="220"/>
      <c r="N8" s="220"/>
      <c r="O8" s="220"/>
      <c r="P8" s="218"/>
      <c r="Q8" s="218"/>
      <c r="R8" s="218"/>
      <c r="S8" s="218"/>
      <c r="T8" s="218"/>
      <c r="U8" s="218"/>
      <c r="V8" s="218"/>
      <c r="W8" s="220"/>
      <c r="X8" s="220"/>
      <c r="Y8" s="220"/>
      <c r="Z8" s="220"/>
      <c r="AA8" s="220"/>
      <c r="AB8" s="220"/>
      <c r="AC8" s="218"/>
      <c r="AD8" s="218"/>
      <c r="AE8" s="220"/>
    </row>
    <row r="9" spans="1:31" ht="227.25" customHeight="1" x14ac:dyDescent="0.2">
      <c r="A9" s="218"/>
      <c r="B9" s="218"/>
      <c r="C9" s="217"/>
      <c r="D9" s="217"/>
      <c r="E9" s="219"/>
      <c r="F9" s="219"/>
      <c r="G9" s="219"/>
      <c r="H9" s="220"/>
      <c r="I9" s="220"/>
      <c r="J9" s="220"/>
      <c r="K9" s="220"/>
      <c r="L9" s="220"/>
      <c r="M9" s="220"/>
      <c r="N9" s="220"/>
      <c r="O9" s="220"/>
      <c r="P9" s="218"/>
      <c r="Q9" s="218"/>
      <c r="R9" s="218"/>
      <c r="S9" s="218"/>
      <c r="T9" s="218"/>
      <c r="U9" s="218"/>
      <c r="V9" s="218"/>
      <c r="W9" s="220"/>
      <c r="X9" s="220"/>
      <c r="Y9" s="220"/>
      <c r="Z9" s="220"/>
      <c r="AA9" s="220"/>
      <c r="AB9" s="220"/>
      <c r="AC9" s="218"/>
      <c r="AD9" s="218"/>
      <c r="AE9" s="220"/>
    </row>
    <row r="10" spans="1:31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Y10" s="3">
        <v>25</v>
      </c>
      <c r="Z10" s="3">
        <v>26</v>
      </c>
      <c r="AA10" s="3">
        <v>27</v>
      </c>
      <c r="AB10" s="3">
        <v>28</v>
      </c>
      <c r="AC10" s="3">
        <v>29</v>
      </c>
      <c r="AD10" s="3">
        <v>30</v>
      </c>
      <c r="AE10" s="12">
        <v>31</v>
      </c>
    </row>
    <row r="11" spans="1:31" x14ac:dyDescent="0.2">
      <c r="A11" s="14" t="s">
        <v>75</v>
      </c>
      <c r="B11" s="15"/>
      <c r="C11" s="15"/>
      <c r="D11" s="15"/>
      <c r="E11" s="15"/>
      <c r="F11" s="15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34"/>
      <c r="AE11" s="35"/>
    </row>
    <row r="12" spans="1:31" ht="102.75" customHeight="1" x14ac:dyDescent="0.2">
      <c r="A12" s="4" t="s">
        <v>25</v>
      </c>
      <c r="B12" s="18" t="s">
        <v>103</v>
      </c>
      <c r="C12" s="4" t="s">
        <v>190</v>
      </c>
      <c r="D12" s="18" t="s">
        <v>191</v>
      </c>
      <c r="E12" s="18" t="s">
        <v>77</v>
      </c>
      <c r="F12" s="18" t="s">
        <v>27</v>
      </c>
      <c r="G12" s="20" t="s">
        <v>196</v>
      </c>
      <c r="H12" s="26" t="s">
        <v>126</v>
      </c>
      <c r="I12" s="26" t="s">
        <v>127</v>
      </c>
      <c r="J12" s="26" t="s">
        <v>128</v>
      </c>
      <c r="K12" s="26" t="s">
        <v>129</v>
      </c>
      <c r="L12" s="26" t="s">
        <v>130</v>
      </c>
      <c r="M12" s="26" t="s">
        <v>131</v>
      </c>
      <c r="N12" s="26" t="s">
        <v>132</v>
      </c>
      <c r="O12" s="26" t="s">
        <v>133</v>
      </c>
      <c r="P12" s="26" t="s">
        <v>134</v>
      </c>
      <c r="Q12" s="26" t="s">
        <v>135</v>
      </c>
      <c r="R12" s="26" t="s">
        <v>136</v>
      </c>
      <c r="S12" s="26" t="s">
        <v>137</v>
      </c>
      <c r="T12" s="26" t="s">
        <v>138</v>
      </c>
      <c r="U12" s="26" t="s">
        <v>139</v>
      </c>
      <c r="V12" s="26" t="s">
        <v>140</v>
      </c>
      <c r="W12" s="26" t="s">
        <v>141</v>
      </c>
      <c r="X12" s="26" t="s">
        <v>142</v>
      </c>
      <c r="Y12" s="26" t="s">
        <v>143</v>
      </c>
      <c r="Z12" s="26" t="s">
        <v>144</v>
      </c>
      <c r="AA12" s="26" t="s">
        <v>145</v>
      </c>
      <c r="AB12" s="26" t="s">
        <v>146</v>
      </c>
      <c r="AC12" s="26" t="s">
        <v>147</v>
      </c>
      <c r="AD12" s="4" t="s">
        <v>79</v>
      </c>
      <c r="AE12" s="20" t="s">
        <v>197</v>
      </c>
    </row>
    <row r="13" spans="1:31" x14ac:dyDescent="0.2">
      <c r="A13" s="15" t="s">
        <v>29</v>
      </c>
      <c r="B13" s="15"/>
      <c r="C13" s="15"/>
      <c r="D13" s="15"/>
      <c r="E13" s="15"/>
      <c r="F13" s="15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34"/>
      <c r="AE13" s="35"/>
    </row>
    <row r="14" spans="1:31" ht="12.75" customHeight="1" x14ac:dyDescent="0.2">
      <c r="A14" s="221"/>
      <c r="B14" s="221"/>
      <c r="C14" s="221"/>
      <c r="D14" s="221"/>
      <c r="E14" s="22"/>
      <c r="F14" s="22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26" t="s">
        <v>30</v>
      </c>
      <c r="AA14" s="226"/>
      <c r="AB14" s="23"/>
      <c r="AC14" s="24"/>
      <c r="AD14" s="25">
        <v>900000</v>
      </c>
      <c r="AE14" s="38" t="s">
        <v>198</v>
      </c>
    </row>
  </sheetData>
  <mergeCells count="43">
    <mergeCell ref="A1:AE1"/>
    <mergeCell ref="A3:B4"/>
    <mergeCell ref="C3:C9"/>
    <mergeCell ref="D3:D9"/>
    <mergeCell ref="E3:G3"/>
    <mergeCell ref="AE3:AE9"/>
    <mergeCell ref="U5:U9"/>
    <mergeCell ref="H3:AC3"/>
    <mergeCell ref="E4:E9"/>
    <mergeCell ref="F4:F9"/>
    <mergeCell ref="G4:G9"/>
    <mergeCell ref="A5:A9"/>
    <mergeCell ref="B5:B9"/>
    <mergeCell ref="I5:N5"/>
    <mergeCell ref="O5:P5"/>
    <mergeCell ref="Q5:Q9"/>
    <mergeCell ref="A14:D14"/>
    <mergeCell ref="Z14:AA14"/>
    <mergeCell ref="J7:J9"/>
    <mergeCell ref="K7:K9"/>
    <mergeCell ref="L7:L9"/>
    <mergeCell ref="Z7:Z9"/>
    <mergeCell ref="T5:T9"/>
    <mergeCell ref="R5:R9"/>
    <mergeCell ref="I6:I9"/>
    <mergeCell ref="W5:AB5"/>
    <mergeCell ref="M7:M9"/>
    <mergeCell ref="O6:O9"/>
    <mergeCell ref="P7:P9"/>
    <mergeCell ref="X6:AB6"/>
    <mergeCell ref="AA7:AA9"/>
    <mergeCell ref="N7:N9"/>
    <mergeCell ref="AD3:AD9"/>
    <mergeCell ref="H4:H9"/>
    <mergeCell ref="I4:AC4"/>
    <mergeCell ref="S5:S9"/>
    <mergeCell ref="J6:N6"/>
    <mergeCell ref="X7:X9"/>
    <mergeCell ref="Y7:Y9"/>
    <mergeCell ref="V5:V9"/>
    <mergeCell ref="W6:W9"/>
    <mergeCell ref="AC5:AC9"/>
    <mergeCell ref="AB7:AB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30" firstPageNumber="0" fitToHeight="0" orientation="landscape" horizontalDpi="300" verticalDpi="300" r:id="rId1"/>
  <headerFooter alignWithMargins="0">
    <oddHeader>&amp;RФорма по ОКУД 0505197 с.&amp;P</oddHead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showGridLines="0" view="pageBreakPreview" topLeftCell="I1" zoomScale="80" zoomScaleSheetLayoutView="80" workbookViewId="0">
      <selection activeCell="H12" sqref="H12"/>
    </sheetView>
  </sheetViews>
  <sheetFormatPr defaultColWidth="1.7109375" defaultRowHeight="12.75" customHeight="1" x14ac:dyDescent="0.2"/>
  <cols>
    <col min="1" max="1" width="11.5703125" style="1" customWidth="1"/>
    <col min="2" max="2" width="30.7109375" style="1" customWidth="1"/>
    <col min="3" max="3" width="14.7109375" style="1" customWidth="1"/>
    <col min="4" max="4" width="30.28515625" style="1" customWidth="1"/>
    <col min="5" max="5" width="13.7109375" style="1" customWidth="1"/>
    <col min="6" max="6" width="21.7109375" style="1" customWidth="1"/>
    <col min="7" max="7" width="12.5703125" style="1" customWidth="1"/>
    <col min="8" max="9" width="25.7109375" style="1" customWidth="1"/>
    <col min="10" max="31" width="12.5703125" style="1" customWidth="1"/>
    <col min="32" max="16384" width="1.7109375" style="1"/>
  </cols>
  <sheetData>
    <row r="1" spans="1:31" s="2" customFormat="1" ht="12.75" customHeight="1" x14ac:dyDescent="0.25">
      <c r="A1" s="227" t="s">
        <v>199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</row>
    <row r="3" spans="1:31" ht="12.75" customHeight="1" x14ac:dyDescent="0.2">
      <c r="A3" s="217" t="s">
        <v>41</v>
      </c>
      <c r="B3" s="217"/>
      <c r="C3" s="217" t="s">
        <v>181</v>
      </c>
      <c r="D3" s="217" t="s">
        <v>42</v>
      </c>
      <c r="E3" s="217" t="s">
        <v>43</v>
      </c>
      <c r="F3" s="217"/>
      <c r="G3" s="217"/>
      <c r="H3" s="218" t="s">
        <v>182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 t="s">
        <v>2</v>
      </c>
      <c r="AE3" s="220" t="s">
        <v>183</v>
      </c>
    </row>
    <row r="4" spans="1:31" ht="12.75" customHeight="1" x14ac:dyDescent="0.2">
      <c r="A4" s="217"/>
      <c r="B4" s="217"/>
      <c r="C4" s="217"/>
      <c r="D4" s="217"/>
      <c r="E4" s="219" t="s">
        <v>47</v>
      </c>
      <c r="F4" s="219" t="s">
        <v>48</v>
      </c>
      <c r="G4" s="219" t="s">
        <v>49</v>
      </c>
      <c r="H4" s="220" t="s">
        <v>184</v>
      </c>
      <c r="I4" s="223" t="s">
        <v>51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18"/>
      <c r="AE4" s="220"/>
    </row>
    <row r="5" spans="1:31" ht="12.75" customHeight="1" x14ac:dyDescent="0.2">
      <c r="A5" s="218" t="s">
        <v>185</v>
      </c>
      <c r="B5" s="218" t="s">
        <v>47</v>
      </c>
      <c r="C5" s="217"/>
      <c r="D5" s="217"/>
      <c r="E5" s="219"/>
      <c r="F5" s="219"/>
      <c r="G5" s="219"/>
      <c r="H5" s="220"/>
      <c r="I5" s="218" t="s">
        <v>186</v>
      </c>
      <c r="J5" s="218"/>
      <c r="K5" s="218"/>
      <c r="L5" s="218"/>
      <c r="M5" s="218"/>
      <c r="N5" s="218"/>
      <c r="O5" s="218" t="s">
        <v>187</v>
      </c>
      <c r="P5" s="218"/>
      <c r="Q5" s="218" t="s">
        <v>57</v>
      </c>
      <c r="R5" s="218" t="s">
        <v>58</v>
      </c>
      <c r="S5" s="218" t="s">
        <v>59</v>
      </c>
      <c r="T5" s="218" t="s">
        <v>60</v>
      </c>
      <c r="U5" s="218" t="s">
        <v>61</v>
      </c>
      <c r="V5" s="218" t="s">
        <v>62</v>
      </c>
      <c r="W5" s="218" t="s">
        <v>63</v>
      </c>
      <c r="X5" s="218"/>
      <c r="Y5" s="218"/>
      <c r="Z5" s="218"/>
      <c r="AA5" s="218"/>
      <c r="AB5" s="218"/>
      <c r="AC5" s="218" t="s">
        <v>64</v>
      </c>
      <c r="AD5" s="218"/>
      <c r="AE5" s="220"/>
    </row>
    <row r="6" spans="1:31" ht="12.75" customHeight="1" x14ac:dyDescent="0.2">
      <c r="A6" s="218"/>
      <c r="B6" s="218"/>
      <c r="C6" s="217"/>
      <c r="D6" s="217"/>
      <c r="E6" s="219"/>
      <c r="F6" s="219"/>
      <c r="G6" s="219"/>
      <c r="H6" s="220"/>
      <c r="I6" s="220" t="s">
        <v>188</v>
      </c>
      <c r="J6" s="218" t="s">
        <v>51</v>
      </c>
      <c r="K6" s="218"/>
      <c r="L6" s="218"/>
      <c r="M6" s="218"/>
      <c r="N6" s="218"/>
      <c r="O6" s="220" t="s">
        <v>3</v>
      </c>
      <c r="P6" s="12" t="s">
        <v>66</v>
      </c>
      <c r="Q6" s="218"/>
      <c r="R6" s="218"/>
      <c r="S6" s="218"/>
      <c r="T6" s="218"/>
      <c r="U6" s="218"/>
      <c r="V6" s="218"/>
      <c r="W6" s="220" t="s">
        <v>189</v>
      </c>
      <c r="X6" s="218" t="s">
        <v>51</v>
      </c>
      <c r="Y6" s="218"/>
      <c r="Z6" s="218"/>
      <c r="AA6" s="218"/>
      <c r="AB6" s="218"/>
      <c r="AC6" s="218"/>
      <c r="AD6" s="218"/>
      <c r="AE6" s="220"/>
    </row>
    <row r="7" spans="1:31" ht="12.75" customHeight="1" x14ac:dyDescent="0.2">
      <c r="A7" s="218"/>
      <c r="B7" s="218"/>
      <c r="C7" s="217"/>
      <c r="D7" s="217"/>
      <c r="E7" s="219"/>
      <c r="F7" s="219"/>
      <c r="G7" s="219"/>
      <c r="H7" s="220"/>
      <c r="I7" s="220"/>
      <c r="J7" s="220" t="s">
        <v>74</v>
      </c>
      <c r="K7" s="220" t="s">
        <v>35</v>
      </c>
      <c r="L7" s="220" t="s">
        <v>70</v>
      </c>
      <c r="M7" s="220" t="s">
        <v>36</v>
      </c>
      <c r="N7" s="220" t="s">
        <v>72</v>
      </c>
      <c r="O7" s="220"/>
      <c r="P7" s="218" t="s">
        <v>73</v>
      </c>
      <c r="Q7" s="218"/>
      <c r="R7" s="218"/>
      <c r="S7" s="218"/>
      <c r="T7" s="218"/>
      <c r="U7" s="218"/>
      <c r="V7" s="218"/>
      <c r="W7" s="220"/>
      <c r="X7" s="220" t="s">
        <v>74</v>
      </c>
      <c r="Y7" s="220" t="s">
        <v>35</v>
      </c>
      <c r="Z7" s="220" t="s">
        <v>70</v>
      </c>
      <c r="AA7" s="220" t="s">
        <v>36</v>
      </c>
      <c r="AB7" s="220" t="s">
        <v>72</v>
      </c>
      <c r="AC7" s="218"/>
      <c r="AD7" s="218"/>
      <c r="AE7" s="220"/>
    </row>
    <row r="8" spans="1:31" ht="12.75" customHeight="1" x14ac:dyDescent="0.2">
      <c r="A8" s="218"/>
      <c r="B8" s="218"/>
      <c r="C8" s="217"/>
      <c r="D8" s="217"/>
      <c r="E8" s="219"/>
      <c r="F8" s="219"/>
      <c r="G8" s="219"/>
      <c r="H8" s="220"/>
      <c r="I8" s="220"/>
      <c r="J8" s="220"/>
      <c r="K8" s="220"/>
      <c r="L8" s="220"/>
      <c r="M8" s="220"/>
      <c r="N8" s="220"/>
      <c r="O8" s="220"/>
      <c r="P8" s="218"/>
      <c r="Q8" s="218"/>
      <c r="R8" s="218"/>
      <c r="S8" s="218"/>
      <c r="T8" s="218"/>
      <c r="U8" s="218"/>
      <c r="V8" s="218"/>
      <c r="W8" s="220"/>
      <c r="X8" s="220"/>
      <c r="Y8" s="220"/>
      <c r="Z8" s="220"/>
      <c r="AA8" s="220"/>
      <c r="AB8" s="220"/>
      <c r="AC8" s="218"/>
      <c r="AD8" s="218"/>
      <c r="AE8" s="220"/>
    </row>
    <row r="9" spans="1:31" ht="227.25" customHeight="1" x14ac:dyDescent="0.2">
      <c r="A9" s="218"/>
      <c r="B9" s="218"/>
      <c r="C9" s="217"/>
      <c r="D9" s="217"/>
      <c r="E9" s="219"/>
      <c r="F9" s="219"/>
      <c r="G9" s="219"/>
      <c r="H9" s="220"/>
      <c r="I9" s="220"/>
      <c r="J9" s="220"/>
      <c r="K9" s="220"/>
      <c r="L9" s="220"/>
      <c r="M9" s="220"/>
      <c r="N9" s="220"/>
      <c r="O9" s="220"/>
      <c r="P9" s="218"/>
      <c r="Q9" s="218"/>
      <c r="R9" s="218"/>
      <c r="S9" s="218"/>
      <c r="T9" s="218"/>
      <c r="U9" s="218"/>
      <c r="V9" s="218"/>
      <c r="W9" s="220"/>
      <c r="X9" s="220"/>
      <c r="Y9" s="220"/>
      <c r="Z9" s="220"/>
      <c r="AA9" s="220"/>
      <c r="AB9" s="220"/>
      <c r="AC9" s="218"/>
      <c r="AD9" s="218"/>
      <c r="AE9" s="220"/>
    </row>
    <row r="10" spans="1:31" ht="12.75" customHeight="1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Y10" s="3">
        <v>25</v>
      </c>
      <c r="Z10" s="3">
        <v>26</v>
      </c>
      <c r="AA10" s="3">
        <v>27</v>
      </c>
      <c r="AB10" s="3">
        <v>28</v>
      </c>
      <c r="AC10" s="3">
        <v>29</v>
      </c>
      <c r="AD10" s="3">
        <v>30</v>
      </c>
      <c r="AE10" s="12">
        <v>31</v>
      </c>
    </row>
    <row r="11" spans="1:31" ht="12.75" customHeight="1" x14ac:dyDescent="0.2">
      <c r="A11" s="14" t="s">
        <v>75</v>
      </c>
      <c r="B11" s="15"/>
      <c r="C11" s="15"/>
      <c r="D11" s="15"/>
      <c r="E11" s="15"/>
      <c r="F11" s="15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34"/>
      <c r="AE11" s="35"/>
    </row>
    <row r="12" spans="1:31" ht="101.25" customHeight="1" x14ac:dyDescent="0.2">
      <c r="A12" s="4" t="s">
        <v>25</v>
      </c>
      <c r="B12" s="18" t="s">
        <v>103</v>
      </c>
      <c r="C12" s="4" t="s">
        <v>190</v>
      </c>
      <c r="D12" s="18" t="s">
        <v>191</v>
      </c>
      <c r="E12" s="18" t="s">
        <v>77</v>
      </c>
      <c r="F12" s="40" t="s">
        <v>27</v>
      </c>
      <c r="G12" s="27" t="s">
        <v>200</v>
      </c>
      <c r="H12" s="26" t="s">
        <v>149</v>
      </c>
      <c r="I12" s="26" t="s">
        <v>150</v>
      </c>
      <c r="J12" s="26" t="s">
        <v>151</v>
      </c>
      <c r="K12" s="26" t="s">
        <v>152</v>
      </c>
      <c r="L12" s="26" t="s">
        <v>153</v>
      </c>
      <c r="M12" s="26" t="s">
        <v>154</v>
      </c>
      <c r="N12" s="26" t="s">
        <v>155</v>
      </c>
      <c r="O12" s="26" t="s">
        <v>156</v>
      </c>
      <c r="P12" s="26" t="s">
        <v>157</v>
      </c>
      <c r="Q12" s="26" t="s">
        <v>158</v>
      </c>
      <c r="R12" s="26" t="s">
        <v>159</v>
      </c>
      <c r="S12" s="26" t="s">
        <v>160</v>
      </c>
      <c r="T12" s="26" t="s">
        <v>161</v>
      </c>
      <c r="U12" s="26" t="s">
        <v>162</v>
      </c>
      <c r="V12" s="26" t="s">
        <v>163</v>
      </c>
      <c r="W12" s="26" t="s">
        <v>164</v>
      </c>
      <c r="X12" s="26" t="s">
        <v>165</v>
      </c>
      <c r="Y12" s="26" t="s">
        <v>166</v>
      </c>
      <c r="Z12" s="26" t="s">
        <v>167</v>
      </c>
      <c r="AA12" s="26" t="s">
        <v>168</v>
      </c>
      <c r="AB12" s="26" t="s">
        <v>169</v>
      </c>
      <c r="AC12" s="26" t="s">
        <v>170</v>
      </c>
      <c r="AD12" s="41" t="s">
        <v>79</v>
      </c>
      <c r="AE12" s="27" t="s">
        <v>201</v>
      </c>
    </row>
    <row r="13" spans="1:31" ht="12.75" customHeight="1" x14ac:dyDescent="0.2">
      <c r="A13" s="15" t="s">
        <v>29</v>
      </c>
      <c r="B13" s="15"/>
      <c r="C13" s="15"/>
      <c r="D13" s="15"/>
      <c r="E13" s="15"/>
      <c r="F13" s="15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34"/>
      <c r="AE13" s="35"/>
    </row>
    <row r="14" spans="1:31" ht="12.75" customHeight="1" x14ac:dyDescent="0.2">
      <c r="A14" s="221"/>
      <c r="B14" s="221"/>
      <c r="C14" s="221"/>
      <c r="D14" s="221"/>
      <c r="E14" s="22"/>
      <c r="F14" s="22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26" t="s">
        <v>30</v>
      </c>
      <c r="AA14" s="226"/>
      <c r="AB14" s="23"/>
      <c r="AC14" s="24"/>
      <c r="AD14" s="25">
        <v>900000</v>
      </c>
      <c r="AE14" s="38" t="s">
        <v>202</v>
      </c>
    </row>
  </sheetData>
  <mergeCells count="43">
    <mergeCell ref="A1:AE1"/>
    <mergeCell ref="A3:B4"/>
    <mergeCell ref="C3:C9"/>
    <mergeCell ref="D3:D9"/>
    <mergeCell ref="E3:G3"/>
    <mergeCell ref="AE3:AE9"/>
    <mergeCell ref="U5:U9"/>
    <mergeCell ref="H3:AC3"/>
    <mergeCell ref="E4:E9"/>
    <mergeCell ref="F4:F9"/>
    <mergeCell ref="G4:G9"/>
    <mergeCell ref="A5:A9"/>
    <mergeCell ref="B5:B9"/>
    <mergeCell ref="I5:N5"/>
    <mergeCell ref="O5:P5"/>
    <mergeCell ref="Q5:Q9"/>
    <mergeCell ref="A14:D14"/>
    <mergeCell ref="Z14:AA14"/>
    <mergeCell ref="J7:J9"/>
    <mergeCell ref="K7:K9"/>
    <mergeCell ref="L7:L9"/>
    <mergeCell ref="Z7:Z9"/>
    <mergeCell ref="T5:T9"/>
    <mergeCell ref="R5:R9"/>
    <mergeCell ref="I6:I9"/>
    <mergeCell ref="W5:AB5"/>
    <mergeCell ref="M7:M9"/>
    <mergeCell ref="O6:O9"/>
    <mergeCell ref="P7:P9"/>
    <mergeCell ref="X6:AB6"/>
    <mergeCell ref="AA7:AA9"/>
    <mergeCell ref="N7:N9"/>
    <mergeCell ref="AD3:AD9"/>
    <mergeCell ref="H4:H9"/>
    <mergeCell ref="I4:AC4"/>
    <mergeCell ref="S5:S9"/>
    <mergeCell ref="J6:N6"/>
    <mergeCell ref="X7:X9"/>
    <mergeCell ref="Y7:Y9"/>
    <mergeCell ref="V5:V9"/>
    <mergeCell ref="W6:W9"/>
    <mergeCell ref="AC5:AC9"/>
    <mergeCell ref="AB7:AB9"/>
  </mergeCells>
  <phoneticPr fontId="0" type="noConversion"/>
  <pageMargins left="0.59027777777777779" right="0.59027777777777779" top="0.59097222222222223" bottom="0.59027777777777779" header="0.31527777777777777" footer="0.51180555555555551"/>
  <pageSetup paperSize="9" scale="29" firstPageNumber="0" fitToHeight="0" orientation="landscape" horizontalDpi="300" verticalDpi="300" r:id="rId1"/>
  <headerFooter alignWithMargins="0">
    <oddHeader>&amp;RФорма по ОКУД 0505197 с.&amp;P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40</vt:i4>
      </vt:variant>
    </vt:vector>
  </HeadingPairs>
  <TitlesOfParts>
    <vt:vector size="76" baseType="lpstr">
      <vt:lpstr>Услуги_2015</vt:lpstr>
      <vt:lpstr>Услуги_2017</vt:lpstr>
      <vt:lpstr>Услуги_2018</vt:lpstr>
      <vt:lpstr>Работы_2015</vt:lpstr>
      <vt:lpstr>Работы_2017</vt:lpstr>
      <vt:lpstr>Работы_2018</vt:lpstr>
      <vt:lpstr>Услуги_2016(старое)</vt:lpstr>
      <vt:lpstr>Услуги_2017(старое)</vt:lpstr>
      <vt:lpstr>Услуги_2018(старое)</vt:lpstr>
      <vt:lpstr>Работы_2016(старое)</vt:lpstr>
      <vt:lpstr>Работы_2017(старое)</vt:lpstr>
      <vt:lpstr>Работы_2018(старое)</vt:lpstr>
      <vt:lpstr>РасчетЗатрат_2014</vt:lpstr>
      <vt:lpstr>РасчетЗатрат_2015</vt:lpstr>
      <vt:lpstr>РасчетЗатрат_2016</vt:lpstr>
      <vt:lpstr>РасчетЗатрат_2017</vt:lpstr>
      <vt:lpstr>Содержание_Имущества_2015</vt:lpstr>
      <vt:lpstr>Гидрометеорология 2016</vt:lpstr>
      <vt:lpstr>Мониторинг 2016</vt:lpstr>
      <vt:lpstr>Гидрометеорология 2017</vt:lpstr>
      <vt:lpstr>Мониторинг 2017</vt:lpstr>
      <vt:lpstr>Гидрометеорология 2017 (-10%)</vt:lpstr>
      <vt:lpstr>Мониторинг 2017 (-10%)</vt:lpstr>
      <vt:lpstr>Типовая структура УГМС</vt:lpstr>
      <vt:lpstr>Типовая структура ЦГМС</vt:lpstr>
      <vt:lpstr>Сведения об УГМС</vt:lpstr>
      <vt:lpstr>Содержание_Имущества_2016(ст)</vt:lpstr>
      <vt:lpstr>Содержание_Имущества_2017</vt:lpstr>
      <vt:lpstr>Содержание_Имущества_2017(ст)</vt:lpstr>
      <vt:lpstr>Содержание_Имущества_2018</vt:lpstr>
      <vt:lpstr>Содержание_Имущества_2018(ст)</vt:lpstr>
      <vt:lpstr>2.4.1</vt:lpstr>
      <vt:lpstr>2.4.2</vt:lpstr>
      <vt:lpstr>2.4.3</vt:lpstr>
      <vt:lpstr>2.4.4</vt:lpstr>
      <vt:lpstr>РаспределениеПоКОСГУ</vt:lpstr>
      <vt:lpstr>'Работы_2016(старое)'!Заголовки_для_печати</vt:lpstr>
      <vt:lpstr>'Работы_2017(старое)'!Заголовки_для_печати</vt:lpstr>
      <vt:lpstr>'Работы_2018(старое)'!Заголовки_для_печати</vt:lpstr>
      <vt:lpstr>РасчетЗатрат_2014!Заголовки_для_печати</vt:lpstr>
      <vt:lpstr>РасчетЗатрат_2015!Заголовки_для_печати</vt:lpstr>
      <vt:lpstr>РасчетЗатрат_2016!Заголовки_для_печати</vt:lpstr>
      <vt:lpstr>РасчетЗатрат_2017!Заголовки_для_печати</vt:lpstr>
      <vt:lpstr>Содержание_Имущества_2015!Заголовки_для_печати</vt:lpstr>
      <vt:lpstr>'Содержание_Имущества_2016(ст)'!Заголовки_для_печати</vt:lpstr>
      <vt:lpstr>Содержание_Имущества_2017!Заголовки_для_печати</vt:lpstr>
      <vt:lpstr>'Содержание_Имущества_2017(ст)'!Заголовки_для_печати</vt:lpstr>
      <vt:lpstr>Содержание_Имущества_2018!Заголовки_для_печати</vt:lpstr>
      <vt:lpstr>'Содержание_Имущества_2018(ст)'!Заголовки_для_печати</vt:lpstr>
      <vt:lpstr>'Услуги_2016(старое)'!Заголовки_для_печати</vt:lpstr>
      <vt:lpstr>'Услуги_2017(старое)'!Заголовки_для_печати</vt:lpstr>
      <vt:lpstr>'Услуги_2018(старое)'!Заголовки_для_печати</vt:lpstr>
      <vt:lpstr>'2.4.1'!Область_печати</vt:lpstr>
      <vt:lpstr>'2.4.2'!Область_печати</vt:lpstr>
      <vt:lpstr>'2.4.3'!Область_печати</vt:lpstr>
      <vt:lpstr>'Гидрометеорология 2016'!Область_печати</vt:lpstr>
      <vt:lpstr>'Гидрометеорология 2017'!Область_печати</vt:lpstr>
      <vt:lpstr>'Гидрометеорология 2017 (-10%)'!Область_печати</vt:lpstr>
      <vt:lpstr>'Мониторинг 2016'!Область_печати</vt:lpstr>
      <vt:lpstr>'Мониторинг 2017'!Область_печати</vt:lpstr>
      <vt:lpstr>'Мониторинг 2017 (-10%)'!Область_печати</vt:lpstr>
      <vt:lpstr>'Работы_2016(старое)'!Область_печати</vt:lpstr>
      <vt:lpstr>'Работы_2017(старое)'!Область_печати</vt:lpstr>
      <vt:lpstr>'Работы_2018(старое)'!Область_печати</vt:lpstr>
      <vt:lpstr>РасчетЗатрат_2014!Область_печати</vt:lpstr>
      <vt:lpstr>РасчетЗатрат_2015!Область_печати</vt:lpstr>
      <vt:lpstr>РасчетЗатрат_2016!Область_печати</vt:lpstr>
      <vt:lpstr>РасчетЗатрат_2017!Область_печати</vt:lpstr>
      <vt:lpstr>Содержание_Имущества_2015!Область_печати</vt:lpstr>
      <vt:lpstr>'Содержание_Имущества_2016(ст)'!Область_печати</vt:lpstr>
      <vt:lpstr>Содержание_Имущества_2017!Область_печати</vt:lpstr>
      <vt:lpstr>'Содержание_Имущества_2017(ст)'!Область_печати</vt:lpstr>
      <vt:lpstr>Содержание_Имущества_2018!Область_печати</vt:lpstr>
      <vt:lpstr>'Содержание_Имущества_2018(ст)'!Область_печати</vt:lpstr>
      <vt:lpstr>'Услуги_2016(старое)'!Область_печати</vt:lpstr>
      <vt:lpstr>'Услуги_2017(старое)'!Область_печати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bp_ria</dc:creator>
  <cp:lastModifiedBy>Филиппова Анна Александровна</cp:lastModifiedBy>
  <cp:lastPrinted>2016-11-01T06:56:34Z</cp:lastPrinted>
  <dcterms:created xsi:type="dcterms:W3CDTF">2016-07-12T09:23:23Z</dcterms:created>
  <dcterms:modified xsi:type="dcterms:W3CDTF">2016-11-01T06:56:39Z</dcterms:modified>
</cp:coreProperties>
</file>